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-carm\documents divers\circonscriptions\mission-math\"/>
    </mc:Choice>
  </mc:AlternateContent>
  <bookViews>
    <workbookView xWindow="0" yWindow="0" windowWidth="21204" windowHeight="9072" tabRatio="767" activeTab="3"/>
  </bookViews>
  <sheets>
    <sheet name="Accueil" sheetId="1" r:id="rId1"/>
    <sheet name="Donnees" sheetId="2" r:id="rId2"/>
    <sheet name="Competences" sheetId="3" r:id="rId3"/>
    <sheet name="Eleves" sheetId="4" r:id="rId4"/>
    <sheet name="Classe" sheetId="5" r:id="rId5"/>
    <sheet name="Feuil1" sheetId="6" r:id="rId6"/>
  </sheets>
  <definedNames>
    <definedName name="__Anonymous_Sheet_DB__1">Donnees!$B$2:$R$2</definedName>
    <definedName name="__Anonymous_Sheet_DB__4">Classe!$B$57</definedName>
    <definedName name="ecoles">Donnees!$A$6:$A$944</definedName>
    <definedName name="eleves">Donnees!$A$6:$A$30</definedName>
    <definedName name="evals">Donnees!$A$6:$CB$944</definedName>
    <definedName name="_xlnm.Print_Area" localSheetId="4">Classe!$A$1:$D$96</definedName>
    <definedName name="_xlnm.Print_Area" localSheetId="1">Donnees!$A$1:$AK$57</definedName>
    <definedName name="_xlnm.Print_Area" localSheetId="3">Eleves!$A$1:$D$102</definedName>
  </definedNames>
  <calcPr calcId="152511"/>
</workbook>
</file>

<file path=xl/calcChain.xml><?xml version="1.0" encoding="utf-8"?>
<calcChain xmlns="http://schemas.openxmlformats.org/spreadsheetml/2006/main">
  <c r="A2" i="2" l="1"/>
  <c r="I7" i="5" l="1"/>
  <c r="J7" i="5"/>
  <c r="K7" i="5"/>
  <c r="L7" i="5"/>
  <c r="H8" i="5"/>
  <c r="I8" i="5"/>
  <c r="J8" i="5"/>
  <c r="K8" i="5"/>
  <c r="L8" i="5"/>
  <c r="H9" i="5"/>
  <c r="I9" i="5"/>
  <c r="J9" i="5"/>
  <c r="K9" i="5"/>
  <c r="L9" i="5"/>
  <c r="H10" i="5"/>
  <c r="I10" i="5"/>
  <c r="J10" i="5"/>
  <c r="K10" i="5"/>
  <c r="L10" i="5"/>
  <c r="I11" i="5"/>
  <c r="J11" i="5"/>
  <c r="K11" i="5"/>
  <c r="L11" i="5"/>
  <c r="H12" i="5"/>
  <c r="I12" i="5"/>
  <c r="J12" i="5"/>
  <c r="K12" i="5"/>
  <c r="L12" i="5"/>
  <c r="H13" i="5"/>
  <c r="I13" i="5"/>
  <c r="J13" i="5"/>
  <c r="K13" i="5"/>
  <c r="L13" i="5"/>
  <c r="H15" i="5"/>
  <c r="I15" i="5"/>
  <c r="J15" i="5"/>
  <c r="K15" i="5"/>
  <c r="L15" i="5"/>
  <c r="H16" i="5"/>
  <c r="I16" i="5"/>
  <c r="J16" i="5"/>
  <c r="K16" i="5"/>
  <c r="L16" i="5"/>
  <c r="H17" i="5"/>
  <c r="I17" i="5"/>
  <c r="J17" i="5"/>
  <c r="K17" i="5"/>
  <c r="L17" i="5"/>
  <c r="H18" i="5"/>
  <c r="I18" i="5"/>
  <c r="J18" i="5"/>
  <c r="K18" i="5"/>
  <c r="L18" i="5"/>
  <c r="H19" i="5"/>
  <c r="I19" i="5"/>
  <c r="J19" i="5"/>
  <c r="K19" i="5"/>
  <c r="L19" i="5"/>
  <c r="H20" i="5"/>
  <c r="I20" i="5"/>
  <c r="J20" i="5"/>
  <c r="K20" i="5"/>
  <c r="L20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H25" i="5"/>
  <c r="I25" i="5"/>
  <c r="J25" i="5"/>
  <c r="K25" i="5"/>
  <c r="L25" i="5"/>
  <c r="H26" i="5"/>
  <c r="I26" i="5"/>
  <c r="J26" i="5"/>
  <c r="K26" i="5"/>
  <c r="L26" i="5"/>
  <c r="H27" i="5"/>
  <c r="I27" i="5"/>
  <c r="J27" i="5"/>
  <c r="K27" i="5"/>
  <c r="L27" i="5"/>
  <c r="H28" i="5"/>
  <c r="I28" i="5"/>
  <c r="J28" i="5"/>
  <c r="K28" i="5"/>
  <c r="L28" i="5"/>
  <c r="K29" i="5"/>
  <c r="L29" i="5"/>
  <c r="H30" i="5"/>
  <c r="I30" i="5"/>
  <c r="J30" i="5"/>
  <c r="K30" i="5"/>
  <c r="L30" i="5"/>
  <c r="H31" i="5"/>
  <c r="I31" i="5"/>
  <c r="J31" i="5"/>
  <c r="K31" i="5"/>
  <c r="L31" i="5"/>
  <c r="H32" i="5"/>
  <c r="I32" i="5"/>
  <c r="J32" i="5"/>
  <c r="K32" i="5"/>
  <c r="L32" i="5"/>
  <c r="H33" i="5"/>
  <c r="I33" i="5"/>
  <c r="J33" i="5"/>
  <c r="K33" i="5"/>
  <c r="L33" i="5"/>
  <c r="I34" i="5"/>
  <c r="J34" i="5"/>
  <c r="K34" i="5"/>
  <c r="L34" i="5"/>
  <c r="H35" i="5"/>
  <c r="I35" i="5"/>
  <c r="J35" i="5"/>
  <c r="K35" i="5"/>
  <c r="L35" i="5"/>
  <c r="H36" i="5"/>
  <c r="I36" i="5"/>
  <c r="J36" i="5"/>
  <c r="K36" i="5"/>
  <c r="L36" i="5"/>
  <c r="I37" i="5"/>
  <c r="J37" i="5"/>
  <c r="K37" i="5"/>
  <c r="L37" i="5"/>
  <c r="H38" i="5"/>
  <c r="I38" i="5"/>
  <c r="J38" i="5"/>
  <c r="K38" i="5"/>
  <c r="L38" i="5"/>
  <c r="H39" i="5"/>
  <c r="I39" i="5"/>
  <c r="J39" i="5"/>
  <c r="K39" i="5"/>
  <c r="L39" i="5"/>
  <c r="H41" i="5"/>
  <c r="I41" i="5"/>
  <c r="J41" i="5"/>
  <c r="K41" i="5"/>
  <c r="L41" i="5"/>
  <c r="H42" i="5"/>
  <c r="I42" i="5"/>
  <c r="J42" i="5"/>
  <c r="K42" i="5"/>
  <c r="L42" i="5"/>
  <c r="H43" i="5"/>
  <c r="I43" i="5"/>
  <c r="J43" i="5"/>
  <c r="K43" i="5"/>
  <c r="L43" i="5"/>
  <c r="H44" i="5"/>
  <c r="I44" i="5"/>
  <c r="J44" i="5"/>
  <c r="K44" i="5"/>
  <c r="L44" i="5"/>
  <c r="H45" i="5"/>
  <c r="I45" i="5"/>
  <c r="J45" i="5"/>
  <c r="K45" i="5"/>
  <c r="L45" i="5"/>
  <c r="H46" i="5"/>
  <c r="I46" i="5"/>
  <c r="J46" i="5"/>
  <c r="K46" i="5"/>
  <c r="L46" i="5"/>
  <c r="J47" i="5"/>
  <c r="K47" i="5"/>
  <c r="L47" i="5"/>
  <c r="H48" i="5"/>
  <c r="I48" i="5"/>
  <c r="J48" i="5"/>
  <c r="K48" i="5"/>
  <c r="L48" i="5"/>
  <c r="H49" i="5"/>
  <c r="I49" i="5"/>
  <c r="J49" i="5"/>
  <c r="K49" i="5"/>
  <c r="L49" i="5"/>
  <c r="H50" i="5"/>
  <c r="I50" i="5"/>
  <c r="J50" i="5"/>
  <c r="K50" i="5"/>
  <c r="L50" i="5"/>
  <c r="I52" i="5"/>
  <c r="J52" i="5"/>
  <c r="K52" i="5"/>
  <c r="L52" i="5"/>
  <c r="I53" i="5"/>
  <c r="J53" i="5"/>
  <c r="K53" i="5"/>
  <c r="L53" i="5"/>
  <c r="I54" i="5"/>
  <c r="J54" i="5"/>
  <c r="K54" i="5"/>
  <c r="L54" i="5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I56" i="4"/>
  <c r="J56" i="4"/>
  <c r="K56" i="4"/>
  <c r="L56" i="4"/>
  <c r="M56" i="4"/>
  <c r="N56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B30" i="4"/>
  <c r="B30" i="5" s="1"/>
  <c r="G60" i="5"/>
  <c r="H60" i="5"/>
  <c r="I60" i="5"/>
  <c r="J60" i="5"/>
  <c r="K60" i="5"/>
  <c r="L60" i="5"/>
  <c r="G61" i="5"/>
  <c r="H61" i="5"/>
  <c r="I61" i="5"/>
  <c r="J61" i="5"/>
  <c r="K61" i="5"/>
  <c r="L61" i="5"/>
  <c r="G62" i="5"/>
  <c r="H62" i="5"/>
  <c r="I62" i="5"/>
  <c r="J62" i="5"/>
  <c r="K62" i="5"/>
  <c r="L62" i="5"/>
  <c r="G63" i="5"/>
  <c r="H63" i="5"/>
  <c r="I63" i="5"/>
  <c r="J63" i="5"/>
  <c r="K63" i="5"/>
  <c r="L63" i="5"/>
  <c r="G64" i="5"/>
  <c r="H64" i="5"/>
  <c r="I64" i="5"/>
  <c r="J64" i="5"/>
  <c r="K64" i="5"/>
  <c r="L64" i="5"/>
  <c r="I57" i="4"/>
  <c r="J57" i="4"/>
  <c r="K57" i="4"/>
  <c r="L57" i="4"/>
  <c r="M57" i="4"/>
  <c r="N57" i="4"/>
  <c r="G16" i="4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14" i="4"/>
  <c r="H14" i="4"/>
  <c r="I14" i="4"/>
  <c r="J14" i="4"/>
  <c r="K14" i="4"/>
  <c r="L14" i="4"/>
  <c r="M14" i="4"/>
  <c r="N14" i="4"/>
  <c r="G15" i="4"/>
  <c r="H15" i="4"/>
  <c r="I15" i="4"/>
  <c r="J15" i="4"/>
  <c r="K15" i="4"/>
  <c r="L15" i="4"/>
  <c r="M15" i="4"/>
  <c r="N15" i="4"/>
  <c r="G11" i="4"/>
  <c r="H11" i="4"/>
  <c r="I11" i="4"/>
  <c r="J11" i="4"/>
  <c r="K11" i="4"/>
  <c r="L11" i="4"/>
  <c r="M11" i="4"/>
  <c r="N11" i="4"/>
  <c r="G12" i="4"/>
  <c r="H12" i="4"/>
  <c r="I12" i="4"/>
  <c r="J12" i="4"/>
  <c r="K12" i="4"/>
  <c r="L12" i="4"/>
  <c r="M12" i="4"/>
  <c r="N12" i="4"/>
  <c r="G13" i="4"/>
  <c r="H13" i="4"/>
  <c r="I13" i="4"/>
  <c r="J13" i="4"/>
  <c r="K13" i="4"/>
  <c r="L13" i="4"/>
  <c r="M13" i="4"/>
  <c r="N13" i="4"/>
  <c r="H10" i="4"/>
  <c r="I10" i="4"/>
  <c r="J10" i="4"/>
  <c r="K10" i="4"/>
  <c r="L10" i="4"/>
  <c r="M10" i="4"/>
  <c r="N10" i="4"/>
  <c r="B53" i="4"/>
  <c r="B53" i="5"/>
  <c r="B54" i="4"/>
  <c r="B54" i="5"/>
  <c r="B51" i="4"/>
  <c r="B51" i="5"/>
  <c r="B52" i="4"/>
  <c r="B52" i="5" s="1"/>
  <c r="B49" i="4"/>
  <c r="B49" i="5"/>
  <c r="B50" i="4"/>
  <c r="B50" i="5" s="1"/>
  <c r="B40" i="4"/>
  <c r="B40" i="5"/>
  <c r="B41" i="4"/>
  <c r="B41" i="5" s="1"/>
  <c r="B42" i="4"/>
  <c r="B42" i="5"/>
  <c r="B43" i="4"/>
  <c r="B43" i="5" s="1"/>
  <c r="B44" i="4"/>
  <c r="B44" i="5"/>
  <c r="B45" i="4"/>
  <c r="B45" i="5" s="1"/>
  <c r="B46" i="4"/>
  <c r="B46" i="5"/>
  <c r="B47" i="4"/>
  <c r="B47" i="5" s="1"/>
  <c r="B48" i="4"/>
  <c r="B48" i="5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L2" i="2"/>
  <c r="H51" i="5" s="1"/>
  <c r="AM2" i="2"/>
  <c r="I51" i="5" s="1"/>
  <c r="AN2" i="2"/>
  <c r="J51" i="5" s="1"/>
  <c r="AO2" i="2"/>
  <c r="L40" i="5"/>
  <c r="AP2" i="2"/>
  <c r="K51" i="5" s="1"/>
  <c r="G54" i="5"/>
  <c r="AQ2" i="2"/>
  <c r="L51" i="5" s="1"/>
  <c r="A1" i="5"/>
  <c r="B2" i="5"/>
  <c r="A4" i="5"/>
  <c r="B6" i="4"/>
  <c r="B6" i="5"/>
  <c r="B2" i="2"/>
  <c r="G6" i="5" s="1"/>
  <c r="C2" i="2"/>
  <c r="H6" i="5" s="1"/>
  <c r="H7" i="5"/>
  <c r="G2" i="2"/>
  <c r="G8" i="5" s="1"/>
  <c r="H2" i="2"/>
  <c r="G9" i="5" s="1"/>
  <c r="I2" i="2"/>
  <c r="G10" i="5" s="1"/>
  <c r="K6" i="5"/>
  <c r="J2" i="2"/>
  <c r="G25" i="5" s="1"/>
  <c r="L6" i="5"/>
  <c r="B7" i="4"/>
  <c r="B7" i="5" s="1"/>
  <c r="B8" i="4"/>
  <c r="B8" i="5" s="1"/>
  <c r="B9" i="4"/>
  <c r="B9" i="5" s="1"/>
  <c r="B10" i="4"/>
  <c r="B10" i="5" s="1"/>
  <c r="AE2" i="2"/>
  <c r="I40" i="5" s="1"/>
  <c r="AF2" i="2"/>
  <c r="G47" i="5" s="1"/>
  <c r="B11" i="4"/>
  <c r="B11" i="5" s="1"/>
  <c r="O2" i="2"/>
  <c r="G11" i="5" s="1"/>
  <c r="P2" i="2"/>
  <c r="G13" i="5" s="1"/>
  <c r="B12" i="4"/>
  <c r="B12" i="5"/>
  <c r="B13" i="4"/>
  <c r="B13" i="5"/>
  <c r="B14" i="4"/>
  <c r="B14" i="5"/>
  <c r="S2" i="2"/>
  <c r="G14" i="5"/>
  <c r="T2" i="2"/>
  <c r="H14" i="5" s="1"/>
  <c r="U2" i="2"/>
  <c r="I14" i="5" s="1"/>
  <c r="V2" i="2"/>
  <c r="G18" i="5" s="1"/>
  <c r="W2" i="2"/>
  <c r="K14" i="5" s="1"/>
  <c r="X2" i="2"/>
  <c r="G20" i="5" s="1"/>
  <c r="L14" i="5"/>
  <c r="B15" i="4"/>
  <c r="B15" i="5" s="1"/>
  <c r="B16" i="4"/>
  <c r="B16" i="5" s="1"/>
  <c r="B17" i="4"/>
  <c r="B17" i="5" s="1"/>
  <c r="B18" i="4"/>
  <c r="B18" i="5" s="1"/>
  <c r="B19" i="4"/>
  <c r="B19" i="5" s="1"/>
  <c r="B20" i="4"/>
  <c r="B20" i="5" s="1"/>
  <c r="B21" i="4"/>
  <c r="B21" i="5" s="1"/>
  <c r="D2" i="2"/>
  <c r="G22" i="5" s="1"/>
  <c r="E2" i="2"/>
  <c r="G23" i="5"/>
  <c r="F2" i="2"/>
  <c r="G24" i="5" s="1"/>
  <c r="K2" i="2"/>
  <c r="G30" i="5"/>
  <c r="Q2" i="2"/>
  <c r="K21" i="5" s="1"/>
  <c r="B22" i="4"/>
  <c r="B22" i="5" s="1"/>
  <c r="B23" i="4"/>
  <c r="B23" i="5" s="1"/>
  <c r="B24" i="4"/>
  <c r="B24" i="5" s="1"/>
  <c r="B25" i="4"/>
  <c r="B25" i="5" s="1"/>
  <c r="B26" i="4"/>
  <c r="B26" i="5" s="1"/>
  <c r="B27" i="4"/>
  <c r="B27" i="5" s="1"/>
  <c r="AA2" i="2"/>
  <c r="H37" i="5" s="1"/>
  <c r="AK2" i="2"/>
  <c r="G52" i="5" s="1"/>
  <c r="B28" i="4"/>
  <c r="B28" i="5"/>
  <c r="B29" i="4"/>
  <c r="B29" i="5"/>
  <c r="L2" i="2"/>
  <c r="G31" i="5" s="1"/>
  <c r="M2" i="2"/>
  <c r="I29" i="5" s="1"/>
  <c r="N2" i="2"/>
  <c r="G33" i="5" s="1"/>
  <c r="B31" i="4"/>
  <c r="B31" i="5"/>
  <c r="B32" i="4"/>
  <c r="B32" i="5" s="1"/>
  <c r="B33" i="4"/>
  <c r="B33" i="5" s="1"/>
  <c r="B34" i="4"/>
  <c r="B34" i="5" s="1"/>
  <c r="Y2" i="2"/>
  <c r="G34" i="5" s="1"/>
  <c r="Z2" i="2"/>
  <c r="H34" i="5" s="1"/>
  <c r="B35" i="4"/>
  <c r="B35" i="5" s="1"/>
  <c r="B36" i="4"/>
  <c r="B36" i="5" s="1"/>
  <c r="B37" i="4"/>
  <c r="B37" i="5"/>
  <c r="R2" i="2"/>
  <c r="G37" i="5" s="1"/>
  <c r="AB2" i="2"/>
  <c r="G27" i="5" s="1"/>
  <c r="B38" i="4"/>
  <c r="B38" i="5"/>
  <c r="B39" i="4"/>
  <c r="B39" i="5"/>
  <c r="AC2" i="2"/>
  <c r="G40" i="5" s="1"/>
  <c r="AD2" i="2"/>
  <c r="H40" i="5" s="1"/>
  <c r="AG2" i="2"/>
  <c r="G49" i="5" s="1"/>
  <c r="AH2" i="2"/>
  <c r="I47" i="5"/>
  <c r="AI2" i="2"/>
  <c r="G44" i="5" s="1"/>
  <c r="AJ2" i="2"/>
  <c r="K40" i="5" s="1"/>
  <c r="A1" i="4"/>
  <c r="B4" i="4"/>
  <c r="N6" i="4"/>
  <c r="M6" i="4"/>
  <c r="L6" i="4"/>
  <c r="K6" i="4"/>
  <c r="J6" i="4"/>
  <c r="I6" i="4"/>
  <c r="H6" i="4"/>
  <c r="G6" i="4"/>
  <c r="N7" i="4"/>
  <c r="M7" i="4"/>
  <c r="L7" i="4"/>
  <c r="K7" i="4"/>
  <c r="J7" i="4"/>
  <c r="I7" i="4"/>
  <c r="H7" i="4"/>
  <c r="G7" i="4"/>
  <c r="N8" i="4"/>
  <c r="M8" i="4"/>
  <c r="L8" i="4"/>
  <c r="K8" i="4"/>
  <c r="J8" i="4"/>
  <c r="I8" i="4"/>
  <c r="H8" i="4"/>
  <c r="G8" i="4"/>
  <c r="N9" i="4"/>
  <c r="M9" i="4"/>
  <c r="L9" i="4"/>
  <c r="K9" i="4"/>
  <c r="J9" i="4"/>
  <c r="I9" i="4"/>
  <c r="H9" i="4"/>
  <c r="G9" i="4"/>
  <c r="G10" i="4"/>
  <c r="H29" i="5"/>
  <c r="J21" i="5"/>
  <c r="G42" i="5"/>
  <c r="G36" i="5"/>
  <c r="G32" i="5"/>
  <c r="I21" i="5"/>
  <c r="H21" i="5"/>
  <c r="G21" i="5"/>
  <c r="G7" i="5"/>
  <c r="G38" i="5"/>
  <c r="G46" i="5"/>
  <c r="G50" i="5"/>
  <c r="G15" i="5"/>
  <c r="G12" i="5"/>
  <c r="G29" i="5"/>
  <c r="J6" i="5"/>
  <c r="G41" i="5" l="1"/>
  <c r="G17" i="5"/>
  <c r="H54" i="5"/>
  <c r="C54" i="5" s="1"/>
  <c r="H53" i="5"/>
  <c r="G51" i="5"/>
  <c r="G43" i="5"/>
  <c r="F43" i="5" s="1"/>
  <c r="G26" i="5"/>
  <c r="C26" i="5" s="1"/>
  <c r="F15" i="5"/>
  <c r="O11" i="4"/>
  <c r="C14" i="4"/>
  <c r="F19" i="4"/>
  <c r="F16" i="4"/>
  <c r="F53" i="4"/>
  <c r="F45" i="4"/>
  <c r="F48" i="4"/>
  <c r="F9" i="4"/>
  <c r="F8" i="4"/>
  <c r="F13" i="4"/>
  <c r="P11" i="4"/>
  <c r="C15" i="4"/>
  <c r="P14" i="4"/>
  <c r="P29" i="4"/>
  <c r="F28" i="4"/>
  <c r="F26" i="4"/>
  <c r="C24" i="4"/>
  <c r="C22" i="4"/>
  <c r="C21" i="4"/>
  <c r="F18" i="4"/>
  <c r="C53" i="4"/>
  <c r="F50" i="4"/>
  <c r="F42" i="4"/>
  <c r="C37" i="4"/>
  <c r="O34" i="4"/>
  <c r="F32" i="4"/>
  <c r="F50" i="5"/>
  <c r="C10" i="5"/>
  <c r="C11" i="4"/>
  <c r="C43" i="5"/>
  <c r="C6" i="4"/>
  <c r="C37" i="5"/>
  <c r="F30" i="5"/>
  <c r="C13" i="4"/>
  <c r="C12" i="4"/>
  <c r="F15" i="4"/>
  <c r="O14" i="4"/>
  <c r="F29" i="4"/>
  <c r="O27" i="4"/>
  <c r="C25" i="4"/>
  <c r="F24" i="4"/>
  <c r="C23" i="4"/>
  <c r="O21" i="4"/>
  <c r="F20" i="4"/>
  <c r="C19" i="4"/>
  <c r="F17" i="4"/>
  <c r="F31" i="4"/>
  <c r="C30" i="4"/>
  <c r="F54" i="4"/>
  <c r="C52" i="4"/>
  <c r="O51" i="4"/>
  <c r="C50" i="4"/>
  <c r="C49" i="4"/>
  <c r="C48" i="4"/>
  <c r="O47" i="4"/>
  <c r="F46" i="4"/>
  <c r="C43" i="4"/>
  <c r="F41" i="4"/>
  <c r="C40" i="4"/>
  <c r="C39" i="4"/>
  <c r="C38" i="4"/>
  <c r="F37" i="4"/>
  <c r="C36" i="4"/>
  <c r="C35" i="4"/>
  <c r="P34" i="4"/>
  <c r="C33" i="4"/>
  <c r="C32" i="4"/>
  <c r="C38" i="5"/>
  <c r="C31" i="5"/>
  <c r="F25" i="5"/>
  <c r="F10" i="5"/>
  <c r="C27" i="4"/>
  <c r="F17" i="5"/>
  <c r="C8" i="4"/>
  <c r="F14" i="4"/>
  <c r="F22" i="4"/>
  <c r="P37" i="4"/>
  <c r="C28" i="4"/>
  <c r="F12" i="5"/>
  <c r="F41" i="5"/>
  <c r="P21" i="4"/>
  <c r="C20" i="4"/>
  <c r="C18" i="4"/>
  <c r="C16" i="4"/>
  <c r="C54" i="4"/>
  <c r="P51" i="4"/>
  <c r="P47" i="4"/>
  <c r="C45" i="4"/>
  <c r="F44" i="4"/>
  <c r="C42" i="4"/>
  <c r="C41" i="4"/>
  <c r="F40" i="4"/>
  <c r="F39" i="4"/>
  <c r="F35" i="4"/>
  <c r="F33" i="4"/>
  <c r="C10" i="4"/>
  <c r="C7" i="5"/>
  <c r="C9" i="4"/>
  <c r="F34" i="4"/>
  <c r="C26" i="4"/>
  <c r="C34" i="4"/>
  <c r="O37" i="4"/>
  <c r="F12" i="4"/>
  <c r="P27" i="4"/>
  <c r="C31" i="4"/>
  <c r="F27" i="4"/>
  <c r="P40" i="4"/>
  <c r="F52" i="4"/>
  <c r="F38" i="4"/>
  <c r="C50" i="5"/>
  <c r="F38" i="5"/>
  <c r="F31" i="5"/>
  <c r="C41" i="5"/>
  <c r="C47" i="4"/>
  <c r="F23" i="4"/>
  <c r="C51" i="4"/>
  <c r="C46" i="4"/>
  <c r="F49" i="4"/>
  <c r="C29" i="4"/>
  <c r="C21" i="5"/>
  <c r="F42" i="5"/>
  <c r="O40" i="4"/>
  <c r="F11" i="4"/>
  <c r="F30" i="4"/>
  <c r="C44" i="4"/>
  <c r="C15" i="5"/>
  <c r="F32" i="5"/>
  <c r="F10" i="4"/>
  <c r="F7" i="4"/>
  <c r="P6" i="4"/>
  <c r="C25" i="5"/>
  <c r="F54" i="5"/>
  <c r="F7" i="5"/>
  <c r="C12" i="5"/>
  <c r="F43" i="4"/>
  <c r="F47" i="4"/>
  <c r="F25" i="4"/>
  <c r="F21" i="4"/>
  <c r="C17" i="4"/>
  <c r="O29" i="4"/>
  <c r="F51" i="4"/>
  <c r="F36" i="4"/>
  <c r="F20" i="5"/>
  <c r="C46" i="5"/>
  <c r="C36" i="5"/>
  <c r="C23" i="5"/>
  <c r="C18" i="5"/>
  <c r="F18" i="5"/>
  <c r="F49" i="5"/>
  <c r="C49" i="5"/>
  <c r="C34" i="5"/>
  <c r="F34" i="5"/>
  <c r="C22" i="5"/>
  <c r="F22" i="5"/>
  <c r="C44" i="5"/>
  <c r="F44" i="5"/>
  <c r="F37" i="5"/>
  <c r="C24" i="5"/>
  <c r="F24" i="5"/>
  <c r="F9" i="5"/>
  <c r="C9" i="5"/>
  <c r="F27" i="5"/>
  <c r="C27" i="5"/>
  <c r="C51" i="5"/>
  <c r="F33" i="5"/>
  <c r="C33" i="5"/>
  <c r="F13" i="5"/>
  <c r="C13" i="5"/>
  <c r="F8" i="5"/>
  <c r="C8" i="5"/>
  <c r="F51" i="5"/>
  <c r="F36" i="5"/>
  <c r="C42" i="5"/>
  <c r="F46" i="5"/>
  <c r="O6" i="4"/>
  <c r="F6" i="4"/>
  <c r="G28" i="5"/>
  <c r="G45" i="5"/>
  <c r="H47" i="5"/>
  <c r="F47" i="5" s="1"/>
  <c r="H52" i="5"/>
  <c r="F52" i="5" s="1"/>
  <c r="G48" i="5"/>
  <c r="F21" i="5"/>
  <c r="J29" i="5"/>
  <c r="F29" i="5" s="1"/>
  <c r="I6" i="5"/>
  <c r="F6" i="5" s="1"/>
  <c r="H11" i="5"/>
  <c r="C11" i="5" s="1"/>
  <c r="J40" i="5"/>
  <c r="F40" i="5" s="1"/>
  <c r="F23" i="5"/>
  <c r="G19" i="5"/>
  <c r="C32" i="5"/>
  <c r="C20" i="5"/>
  <c r="G16" i="5"/>
  <c r="G35" i="5"/>
  <c r="J14" i="5"/>
  <c r="F14" i="5" s="1"/>
  <c r="C30" i="5"/>
  <c r="C7" i="4"/>
  <c r="G39" i="5"/>
  <c r="C17" i="5"/>
  <c r="G53" i="5"/>
  <c r="F26" i="5" l="1"/>
  <c r="O56" i="4"/>
  <c r="P56" i="4"/>
  <c r="C39" i="5"/>
  <c r="F39" i="5"/>
  <c r="C35" i="5"/>
  <c r="F35" i="5"/>
  <c r="C19" i="5"/>
  <c r="F19" i="5"/>
  <c r="C47" i="5"/>
  <c r="C52" i="5"/>
  <c r="C40" i="5"/>
  <c r="F16" i="5"/>
  <c r="C16" i="5"/>
  <c r="C29" i="5"/>
  <c r="F11" i="5"/>
  <c r="C14" i="5"/>
  <c r="C53" i="5"/>
  <c r="F53" i="5"/>
  <c r="C45" i="5"/>
  <c r="F45" i="5"/>
  <c r="C6" i="5"/>
  <c r="C48" i="5"/>
  <c r="F48" i="5"/>
  <c r="C28" i="5"/>
  <c r="F28" i="5"/>
  <c r="C56" i="4" l="1"/>
  <c r="C57" i="4"/>
</calcChain>
</file>

<file path=xl/sharedStrings.xml><?xml version="1.0" encoding="utf-8"?>
<sst xmlns="http://schemas.openxmlformats.org/spreadsheetml/2006/main" count="141" uniqueCount="108">
  <si>
    <t>Evaluations Numération</t>
  </si>
  <si>
    <t>Année scolaire</t>
  </si>
  <si>
    <t>École</t>
  </si>
  <si>
    <t>École de xxxx</t>
  </si>
  <si>
    <t>Classe</t>
  </si>
  <si>
    <t>CE2</t>
  </si>
  <si>
    <t>Enseignant</t>
  </si>
  <si>
    <t>Période</t>
  </si>
  <si>
    <t>Contenu des feuilles</t>
  </si>
  <si>
    <t>Données</t>
  </si>
  <si>
    <t>Renseigner le nom des élèves et leur réussite aux items.</t>
  </si>
  <si>
    <t>Compétences</t>
  </si>
  <si>
    <t>Libellé des compétences, mettre une croix dans la colonne type si le libellé est un domaine, écrire le numéro des items servant à l'évaluations de la compétence.</t>
  </si>
  <si>
    <t>Élèves</t>
  </si>
  <si>
    <t>Score élève par élève, avec possibilité d'imprimer</t>
  </si>
  <si>
    <t>Scores moyens du groupe</t>
  </si>
  <si>
    <t>NB élèves</t>
  </si>
  <si>
    <t>Scores moyens par compétence</t>
  </si>
  <si>
    <t>Items</t>
  </si>
  <si>
    <t>Dénombrer des points</t>
  </si>
  <si>
    <t>Grouper par dix</t>
  </si>
  <si>
    <t>… = … c … d … u</t>
  </si>
  <si>
    <t>72 - 82 - 92</t>
  </si>
  <si>
    <t>….. 103 - 104 - 105</t>
  </si>
  <si>
    <t>… - 240 - 250 - 260 -270 - …</t>
  </si>
  <si>
    <t xml:space="preserve"> Ajouter 10 - 100 dizaines entières</t>
  </si>
  <si>
    <t>Faire nombres de 3 chiffres</t>
  </si>
  <si>
    <t>780 + 4</t>
  </si>
  <si>
    <t>7 dizaines et 84 unités</t>
  </si>
  <si>
    <t>8 dizaines 7 centaines et 4 unités</t>
  </si>
  <si>
    <t>7 + 8 + 4</t>
  </si>
  <si>
    <t>700 + 80 + 4</t>
  </si>
  <si>
    <t>8 centaines  7 dizaines et 4 unités</t>
  </si>
  <si>
    <t>Tableau de nombres</t>
  </si>
  <si>
    <t xml:space="preserve"> Ranger dans l'ordre</t>
  </si>
  <si>
    <t>Complément à la centaine</t>
  </si>
  <si>
    <t>Eleves</t>
  </si>
  <si>
    <t>Appréciation</t>
  </si>
  <si>
    <t>Type</t>
  </si>
  <si>
    <t>x</t>
  </si>
  <si>
    <t>Dénombrer, utiliser les groupements par 10</t>
  </si>
  <si>
    <t>Savoir utiliser milliers, centaines, dizaines et unités</t>
  </si>
  <si>
    <t>Ajouter 10 - 100 dizaines entières</t>
  </si>
  <si>
    <t>Retrancher 10 - 100 dizaines entières</t>
  </si>
  <si>
    <t>Reconnaître un même nombre écrit sous diverses formes</t>
  </si>
  <si>
    <t>Ecrire les nombres en chiffres et en lettres</t>
  </si>
  <si>
    <t>Tableau de nombres de 0 à 99</t>
  </si>
  <si>
    <t>Compléter des suites numériques</t>
  </si>
  <si>
    <t xml:space="preserve">Placer un nombre sur une ligne graduée </t>
  </si>
  <si>
    <t xml:space="preserve">Ranger des nombres </t>
  </si>
  <si>
    <t>Remettre en ordre</t>
  </si>
  <si>
    <t>Compléter à la dizaine</t>
  </si>
  <si>
    <t>Compléter à la centaine</t>
  </si>
  <si>
    <t>&lt;= Cliquer sur le nom pour changer d'élève</t>
  </si>
  <si>
    <t>Items réussis</t>
  </si>
  <si>
    <t>M</t>
  </si>
  <si>
    <t>Nombre d'items réussis </t>
  </si>
  <si>
    <t xml:space="preserve">Pourcentage de réussite </t>
  </si>
  <si>
    <t>Dictée 254 - 98 - 875 - …</t>
  </si>
  <si>
    <t>Suite 72 - 82 - 92</t>
  </si>
  <si>
    <t>Suite ….. 103 - 104 - 105</t>
  </si>
  <si>
    <t>Suite … - 240 - 250 - 260 -270 - …</t>
  </si>
  <si>
    <t>Ecrire les nombres en lettres</t>
  </si>
  <si>
    <t>Placer un nombre sur une ligne</t>
  </si>
  <si>
    <t>Complément à la dizaine</t>
  </si>
  <si>
    <t xml:space="preserve">Compter 4 boîtes et 6 feutres seuls </t>
  </si>
  <si>
    <t>Dictée 630 -209 - 900</t>
  </si>
  <si>
    <t>Dictée 2 347 - 3100 - 2159</t>
  </si>
  <si>
    <t>Dictée 57-98-75,,,</t>
  </si>
  <si>
    <t>Dictée 609 230 900,,,</t>
  </si>
  <si>
    <t xml:space="preserve"> Dictée 2 347 - 3100 - 4059</t>
  </si>
  <si>
    <t>Compter 148 feutres</t>
  </si>
  <si>
    <t>Compter 507 feutres</t>
  </si>
  <si>
    <t>Suite 5-15-25</t>
  </si>
  <si>
    <t xml:space="preserve"> Soustraire 10 - 100 dizaines entières</t>
  </si>
  <si>
    <t>Ecrire les nombres 
en lettres</t>
  </si>
  <si>
    <t>Ecrire un nombre sur une ligne graduée</t>
  </si>
  <si>
    <t>Placer un nombre sur une bande numérique</t>
  </si>
  <si>
    <t xml:space="preserve">Calcul mental Soustractions </t>
  </si>
  <si>
    <t>Calcul mental Additions</t>
  </si>
  <si>
    <t>Calcul mental compléments</t>
  </si>
  <si>
    <t>Calcul mental: les doubles</t>
  </si>
  <si>
    <t>Calcul mental: les moitiés</t>
  </si>
  <si>
    <t>Addition posée sans retenue</t>
  </si>
  <si>
    <t>Addition posée avec retenue</t>
  </si>
  <si>
    <t>Soustraction posée sans retenue</t>
  </si>
  <si>
    <t>Soustraction posée avec retenue</t>
  </si>
  <si>
    <t>Calcul mental tables multiplications</t>
  </si>
  <si>
    <t>Multiplication posée</t>
  </si>
  <si>
    <t>Multiplication à poser</t>
  </si>
  <si>
    <t>M. XXX</t>
  </si>
  <si>
    <t>Compléter un tableau des nombres</t>
  </si>
  <si>
    <t>Calculer mentalement</t>
  </si>
  <si>
    <t>Calculer des sommes</t>
  </si>
  <si>
    <t>Calculer des différences</t>
  </si>
  <si>
    <t>Compléter à la dizaine, à la centaine</t>
  </si>
  <si>
    <t>Calculer un double</t>
  </si>
  <si>
    <t>Calculer une moitié</t>
  </si>
  <si>
    <t>Connaître des produits</t>
  </si>
  <si>
    <t>Utiliser les techniques opératoires + - et X</t>
  </si>
  <si>
    <t>Poser et calculer une addition</t>
  </si>
  <si>
    <t>Poser et calculer une soustraction</t>
  </si>
  <si>
    <t>Poser et calculer une multiplication</t>
  </si>
  <si>
    <t>5-15-25…</t>
  </si>
  <si>
    <t>2016-2017</t>
  </si>
  <si>
    <t>eleve1</t>
  </si>
  <si>
    <t>eleve2</t>
  </si>
  <si>
    <t>eleve3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</si>
</sst>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x"/>
    <numFmt numFmtId="165" formatCode="0.0%"/>
  </numFmts>
  <fonts count="10" x14ac:knownFonts="1">
    <font>
      <sz val="10"/>
      <name val="Arial"/>
      <family val="2"/>
    </font>
    <font>
      <sz val="10"/>
      <color indexed="9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53"/>
      </patternFill>
    </fill>
    <fill>
      <patternFill patternType="solid">
        <fgColor indexed="8"/>
        <bgColor indexed="58"/>
      </patternFill>
    </fill>
    <fill>
      <patternFill patternType="solid">
        <fgColor indexed="53"/>
        <bgColor indexed="10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</borders>
  <cellStyleXfs count="7">
    <xf numFmtId="0" fontId="0" fillId="0" borderId="0"/>
    <xf numFmtId="0" fontId="9" fillId="0" borderId="0" applyFont="0" applyBorder="0" applyAlignment="0" applyProtection="0"/>
    <xf numFmtId="0" fontId="9" fillId="2" borderId="0" applyFont="0" applyBorder="0" applyAlignment="0" applyProtection="0"/>
    <xf numFmtId="0" fontId="9" fillId="3" borderId="0" applyFont="0" applyBorder="0" applyProtection="0">
      <alignment horizontal="center"/>
    </xf>
    <xf numFmtId="0" fontId="9" fillId="4" borderId="0" applyBorder="0" applyProtection="0">
      <alignment horizontal="center"/>
    </xf>
    <xf numFmtId="0" fontId="9" fillId="5" borderId="0" applyFont="0" applyBorder="0" applyProtection="0">
      <alignment horizontal="center"/>
    </xf>
    <xf numFmtId="0" fontId="1" fillId="6" borderId="0" applyNumberFormat="0" applyBorder="0" applyProtection="0">
      <alignment horizontal="left" vertical="center"/>
    </xf>
  </cellStyleXfs>
  <cellXfs count="9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Protection="1"/>
    <xf numFmtId="1" fontId="4" fillId="7" borderId="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horizontal="center"/>
    </xf>
    <xf numFmtId="0" fontId="0" fillId="8" borderId="1" xfId="0" applyFont="1" applyFill="1" applyBorder="1"/>
    <xf numFmtId="0" fontId="0" fillId="8" borderId="1" xfId="0" applyFill="1" applyBorder="1" applyAlignment="1">
      <alignment horizontal="center"/>
    </xf>
    <xf numFmtId="0" fontId="0" fillId="0" borderId="0" xfId="0" applyFill="1"/>
    <xf numFmtId="0" fontId="4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wrapText="1"/>
    </xf>
    <xf numFmtId="0" fontId="0" fillId="9" borderId="1" xfId="0" applyNumberFormat="1" applyFont="1" applyFill="1" applyBorder="1" applyAlignment="1">
      <alignment horizontal="center" vertical="center"/>
    </xf>
    <xf numFmtId="9" fontId="4" fillId="0" borderId="0" xfId="0" applyNumberFormat="1" applyFont="1" applyAlignment="1" applyProtection="1">
      <alignment horizontal="center"/>
    </xf>
    <xf numFmtId="9" fontId="0" fillId="0" borderId="0" xfId="0" applyNumberFormat="1" applyProtection="1"/>
    <xf numFmtId="0" fontId="2" fillId="8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9" fontId="6" fillId="0" borderId="0" xfId="0" applyNumberFormat="1" applyFont="1" applyBorder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9" fontId="4" fillId="0" borderId="1" xfId="0" applyNumberFormat="1" applyFont="1" applyBorder="1" applyAlignment="1" applyProtection="1">
      <alignment horizontal="center"/>
    </xf>
    <xf numFmtId="0" fontId="0" fillId="9" borderId="2" xfId="0" applyFill="1" applyBorder="1" applyAlignment="1" applyProtection="1">
      <alignment vertical="center" wrapText="1"/>
    </xf>
    <xf numFmtId="9" fontId="0" fillId="0" borderId="0" xfId="0" applyNumberFormat="1" applyFont="1" applyBorder="1" applyAlignment="1" applyProtection="1">
      <alignment horizontal="center" vertical="center"/>
    </xf>
    <xf numFmtId="9" fontId="4" fillId="8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1" fontId="0" fillId="0" borderId="0" xfId="0" applyNumberFormat="1" applyFont="1" applyBorder="1" applyAlignment="1" applyProtection="1">
      <alignment horizontal="center" vertical="center"/>
    </xf>
    <xf numFmtId="9" fontId="0" fillId="0" borderId="0" xfId="0" applyNumberFormat="1" applyBorder="1" applyProtection="1"/>
    <xf numFmtId="0" fontId="0" fillId="9" borderId="1" xfId="0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9" fontId="4" fillId="0" borderId="1" xfId="0" applyNumberFormat="1" applyFont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center" wrapText="1"/>
    </xf>
    <xf numFmtId="0" fontId="8" fillId="10" borderId="1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0" fillId="0" borderId="0" xfId="0" applyFont="1" applyAlignment="1" applyProtection="1">
      <alignment horizontal="center" wrapText="1"/>
    </xf>
    <xf numFmtId="0" fontId="0" fillId="0" borderId="3" xfId="0" applyFont="1" applyBorder="1" applyAlignment="1" applyProtection="1">
      <alignment horizontal="center" textRotation="90" wrapText="1"/>
    </xf>
    <xf numFmtId="0" fontId="0" fillId="0" borderId="4" xfId="0" applyFont="1" applyBorder="1" applyAlignment="1" applyProtection="1">
      <alignment horizontal="center" textRotation="90" wrapText="1"/>
    </xf>
    <xf numFmtId="0" fontId="0" fillId="0" borderId="5" xfId="0" applyBorder="1" applyAlignment="1" applyProtection="1">
      <alignment horizontal="center" textRotation="90" wrapText="1"/>
    </xf>
    <xf numFmtId="0" fontId="0" fillId="0" borderId="0" xfId="0" applyBorder="1" applyAlignment="1" applyProtection="1">
      <alignment horizontal="center" textRotation="90" wrapText="1"/>
    </xf>
    <xf numFmtId="0" fontId="0" fillId="0" borderId="6" xfId="0" applyFont="1" applyBorder="1" applyAlignment="1" applyProtection="1">
      <alignment horizontal="center" textRotation="90" wrapText="1"/>
    </xf>
    <xf numFmtId="0" fontId="0" fillId="0" borderId="0" xfId="0" applyFont="1" applyFill="1" applyBorder="1" applyAlignment="1" applyProtection="1">
      <alignment horizontal="center" textRotation="90" wrapText="1"/>
    </xf>
    <xf numFmtId="0" fontId="0" fillId="0" borderId="7" xfId="0" applyBorder="1" applyAlignment="1" applyProtection="1">
      <alignment horizontal="center" textRotation="90" wrapText="1"/>
    </xf>
    <xf numFmtId="0" fontId="0" fillId="0" borderId="8" xfId="0" applyFont="1" applyBorder="1" applyAlignment="1" applyProtection="1">
      <alignment horizontal="center" textRotation="90" wrapText="1"/>
    </xf>
    <xf numFmtId="0" fontId="0" fillId="0" borderId="9" xfId="0" applyBorder="1" applyAlignment="1" applyProtection="1">
      <alignment horizontal="center" textRotation="90" wrapText="1"/>
    </xf>
    <xf numFmtId="0" fontId="0" fillId="0" borderId="10" xfId="0" applyBorder="1" applyAlignment="1" applyProtection="1">
      <alignment horizontal="center" textRotation="90" wrapText="1"/>
    </xf>
    <xf numFmtId="0" fontId="0" fillId="0" borderId="0" xfId="0" applyFont="1" applyAlignment="1" applyProtection="1">
      <alignment horizontal="center" textRotation="90" wrapText="1"/>
    </xf>
    <xf numFmtId="0" fontId="0" fillId="0" borderId="11" xfId="0" applyFont="1" applyBorder="1" applyAlignment="1" applyProtection="1">
      <alignment horizontal="center" textRotation="90" wrapText="1"/>
    </xf>
    <xf numFmtId="0" fontId="0" fillId="0" borderId="0" xfId="0" applyAlignment="1" applyProtection="1">
      <alignment horizontal="center" textRotation="90" wrapText="1"/>
    </xf>
    <xf numFmtId="0" fontId="4" fillId="8" borderId="2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textRotation="90" wrapText="1"/>
    </xf>
    <xf numFmtId="0" fontId="0" fillId="0" borderId="1" xfId="0" applyFont="1" applyBorder="1" applyAlignment="1" applyProtection="1">
      <alignment horizontal="center" textRotation="90" wrapText="1"/>
    </xf>
    <xf numFmtId="0" fontId="0" fillId="0" borderId="0" xfId="0" applyAlignment="1" applyProtection="1">
      <alignment horizontal="center" wrapText="1"/>
    </xf>
    <xf numFmtId="0" fontId="0" fillId="11" borderId="12" xfId="0" applyFill="1" applyBorder="1" applyAlignment="1" applyProtection="1">
      <alignment horizontal="center" vertical="center"/>
    </xf>
    <xf numFmtId="0" fontId="0" fillId="12" borderId="12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" fontId="0" fillId="0" borderId="0" xfId="0" applyNumberFormat="1" applyProtection="1"/>
    <xf numFmtId="0" fontId="8" fillId="0" borderId="1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64" fontId="4" fillId="13" borderId="2" xfId="0" applyNumberFormat="1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8" borderId="15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</cellXfs>
  <cellStyles count="7">
    <cellStyle name="Code 5" xfId="1"/>
    <cellStyle name="Code1" xfId="2"/>
    <cellStyle name="Code2" xfId="3"/>
    <cellStyle name="Code3" xfId="4"/>
    <cellStyle name="Code4" xfId="5"/>
    <cellStyle name="Domaine" xfId="6"/>
    <cellStyle name="Normal" xfId="0" builtinId="0"/>
  </cellStyles>
  <dxfs count="12">
    <dxf>
      <fill>
        <patternFill patternType="none">
          <fgColor indexed="64"/>
          <bgColor indexed="65"/>
        </patternFill>
      </fill>
    </dxf>
    <dxf>
      <fill>
        <patternFill patternType="solid">
          <fgColor indexed="53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40"/>
        </patternFill>
      </fill>
    </dxf>
    <dxf>
      <fill>
        <patternFill patternType="solid">
          <fgColor indexed="49"/>
          <bgColor indexed="11"/>
        </patternFill>
      </fill>
    </dxf>
    <dxf>
      <font>
        <b val="0"/>
        <i val="0"/>
        <condense val="0"/>
        <extend val="0"/>
        <sz val="10"/>
        <color indexed="9"/>
      </font>
      <fill>
        <patternFill patternType="solid">
          <fgColor indexed="58"/>
          <bgColor indexed="8"/>
        </patternFill>
      </fill>
    </dxf>
    <dxf>
      <font>
        <b val="0"/>
        <i val="0"/>
        <condense val="0"/>
        <extend val="0"/>
        <sz val="10"/>
        <color indexed="9"/>
      </font>
      <fill>
        <patternFill patternType="solid">
          <fgColor indexed="58"/>
          <bgColor indexed="8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420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309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160020</xdr:rowOff>
        </xdr:from>
        <xdr:to>
          <xdr:col>0</xdr:col>
          <xdr:colOff>68580</xdr:colOff>
          <xdr:row>2</xdr:row>
          <xdr:rowOff>160020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"/>
  <sheetViews>
    <sheetView topLeftCell="B12" zoomScale="141" zoomScaleNormal="141" workbookViewId="0">
      <selection activeCell="D13" sqref="D13:I13"/>
    </sheetView>
  </sheetViews>
  <sheetFormatPr baseColWidth="10" defaultRowHeight="13.2" x14ac:dyDescent="0.25"/>
  <sheetData>
    <row r="3" spans="2:9" ht="19.2" x14ac:dyDescent="0.25">
      <c r="B3" s="78" t="s">
        <v>0</v>
      </c>
      <c r="C3" s="78"/>
      <c r="D3" s="78"/>
      <c r="E3" s="78"/>
      <c r="F3" s="78"/>
      <c r="G3" s="78"/>
      <c r="H3" s="78"/>
      <c r="I3" s="78"/>
    </row>
    <row r="5" spans="2:9" ht="19.2" x14ac:dyDescent="0.25">
      <c r="B5" s="78" t="s">
        <v>1</v>
      </c>
      <c r="C5" s="78"/>
      <c r="D5" s="79" t="s">
        <v>104</v>
      </c>
      <c r="E5" s="79"/>
      <c r="F5" s="79"/>
      <c r="G5" s="79"/>
      <c r="H5" s="79"/>
      <c r="I5" s="79"/>
    </row>
    <row r="6" spans="2:9" x14ac:dyDescent="0.25">
      <c r="B6" s="1"/>
      <c r="C6" s="1"/>
    </row>
    <row r="7" spans="2:9" ht="19.2" x14ac:dyDescent="0.25">
      <c r="B7" s="78" t="s">
        <v>2</v>
      </c>
      <c r="C7" s="78"/>
      <c r="D7" s="79" t="s">
        <v>3</v>
      </c>
      <c r="E7" s="79"/>
      <c r="F7" s="79"/>
      <c r="G7" s="79"/>
      <c r="H7" s="79"/>
      <c r="I7" s="79"/>
    </row>
    <row r="8" spans="2:9" x14ac:dyDescent="0.25">
      <c r="B8" s="1"/>
      <c r="C8" s="1"/>
    </row>
    <row r="9" spans="2:9" ht="19.2" x14ac:dyDescent="0.25">
      <c r="B9" s="78" t="s">
        <v>4</v>
      </c>
      <c r="C9" s="78"/>
      <c r="D9" s="79" t="s">
        <v>5</v>
      </c>
      <c r="E9" s="79"/>
      <c r="F9" s="79"/>
      <c r="G9" s="79"/>
      <c r="H9" s="79"/>
      <c r="I9" s="79"/>
    </row>
    <row r="10" spans="2:9" x14ac:dyDescent="0.25">
      <c r="B10" s="1"/>
      <c r="C10" s="1"/>
    </row>
    <row r="11" spans="2:9" ht="19.2" x14ac:dyDescent="0.25">
      <c r="B11" s="78" t="s">
        <v>6</v>
      </c>
      <c r="C11" s="78"/>
      <c r="D11" s="79" t="s">
        <v>90</v>
      </c>
      <c r="E11" s="79"/>
      <c r="F11" s="79"/>
      <c r="G11" s="79"/>
      <c r="H11" s="79"/>
      <c r="I11" s="79"/>
    </row>
    <row r="12" spans="2:9" x14ac:dyDescent="0.25">
      <c r="B12" s="1"/>
      <c r="C12" s="1"/>
    </row>
    <row r="13" spans="2:9" ht="19.2" x14ac:dyDescent="0.25">
      <c r="B13" s="78" t="s">
        <v>7</v>
      </c>
      <c r="C13" s="78"/>
      <c r="D13" s="79"/>
      <c r="E13" s="79"/>
      <c r="F13" s="79"/>
      <c r="G13" s="79"/>
      <c r="H13" s="79"/>
      <c r="I13" s="79"/>
    </row>
    <row r="16" spans="2:9" ht="19.2" x14ac:dyDescent="0.25">
      <c r="B16" s="78" t="s">
        <v>8</v>
      </c>
      <c r="C16" s="78"/>
      <c r="D16" s="78"/>
      <c r="E16" s="78"/>
      <c r="F16" s="78"/>
      <c r="G16" s="78"/>
      <c r="H16" s="78"/>
      <c r="I16" s="78"/>
    </row>
    <row r="18" spans="2:10" ht="12.75" customHeight="1" x14ac:dyDescent="0.25">
      <c r="B18" s="78" t="s">
        <v>9</v>
      </c>
      <c r="C18" s="78"/>
      <c r="D18" s="80" t="s">
        <v>10</v>
      </c>
      <c r="E18" s="81"/>
      <c r="F18" s="81"/>
      <c r="G18" s="81"/>
      <c r="H18" s="81"/>
      <c r="I18" s="81"/>
      <c r="J18" s="81"/>
    </row>
    <row r="19" spans="2:10" hidden="1" x14ac:dyDescent="0.25">
      <c r="D19" s="2"/>
      <c r="E19" s="2"/>
      <c r="F19" s="2"/>
      <c r="G19" s="2"/>
      <c r="H19" s="2"/>
      <c r="I19" s="2"/>
    </row>
    <row r="20" spans="2:10" ht="12.75" hidden="1" customHeight="1" x14ac:dyDescent="0.25">
      <c r="B20" s="78" t="s">
        <v>11</v>
      </c>
      <c r="C20" s="78"/>
      <c r="D20" s="82" t="s">
        <v>12</v>
      </c>
      <c r="E20" s="82"/>
      <c r="F20" s="82"/>
      <c r="G20" s="82"/>
      <c r="H20" s="82"/>
      <c r="I20" s="82"/>
    </row>
    <row r="21" spans="2:10" x14ac:dyDescent="0.25">
      <c r="D21" s="2"/>
      <c r="E21" s="2"/>
      <c r="F21" s="2"/>
      <c r="G21" s="2"/>
      <c r="H21" s="2"/>
      <c r="I21" s="2"/>
    </row>
    <row r="22" spans="2:10" ht="12.75" customHeight="1" x14ac:dyDescent="0.25">
      <c r="B22" s="78" t="s">
        <v>13</v>
      </c>
      <c r="C22" s="78"/>
      <c r="D22" s="82" t="s">
        <v>14</v>
      </c>
      <c r="E22" s="82"/>
      <c r="F22" s="82"/>
      <c r="G22" s="82"/>
      <c r="H22" s="82"/>
      <c r="I22" s="82"/>
    </row>
    <row r="23" spans="2:10" x14ac:dyDescent="0.25">
      <c r="D23" s="2"/>
      <c r="E23" s="2"/>
      <c r="F23" s="2"/>
      <c r="G23" s="2"/>
      <c r="H23" s="2"/>
      <c r="I23" s="2"/>
    </row>
    <row r="24" spans="2:10" ht="12.75" customHeight="1" x14ac:dyDescent="0.25">
      <c r="B24" s="78" t="s">
        <v>4</v>
      </c>
      <c r="C24" s="78"/>
      <c r="D24" s="82" t="s">
        <v>15</v>
      </c>
      <c r="E24" s="82"/>
      <c r="F24" s="82"/>
      <c r="G24" s="82"/>
      <c r="H24" s="82"/>
      <c r="I24" s="82"/>
    </row>
    <row r="25" spans="2:10" x14ac:dyDescent="0.25">
      <c r="D25" s="2"/>
      <c r="E25" s="2"/>
      <c r="F25" s="2"/>
      <c r="G25" s="2"/>
      <c r="H25" s="2"/>
      <c r="I25" s="2"/>
    </row>
    <row r="27" spans="2:10" x14ac:dyDescent="0.25">
      <c r="D27" s="2"/>
      <c r="E27" s="2"/>
      <c r="F27" s="2"/>
      <c r="G27" s="2"/>
      <c r="H27" s="2"/>
      <c r="I27" s="2"/>
    </row>
  </sheetData>
  <sheetProtection selectLockedCells="1" selectUnlockedCells="1"/>
  <mergeCells count="20">
    <mergeCell ref="B24:C24"/>
    <mergeCell ref="D24:I24"/>
    <mergeCell ref="B20:C20"/>
    <mergeCell ref="D20:I20"/>
    <mergeCell ref="B22:C22"/>
    <mergeCell ref="D22:I22"/>
    <mergeCell ref="B16:I16"/>
    <mergeCell ref="B18:C18"/>
    <mergeCell ref="B9:C9"/>
    <mergeCell ref="D9:I9"/>
    <mergeCell ref="B11:C11"/>
    <mergeCell ref="D11:I11"/>
    <mergeCell ref="D18:J18"/>
    <mergeCell ref="B13:C13"/>
    <mergeCell ref="D13:I13"/>
    <mergeCell ref="B3:I3"/>
    <mergeCell ref="B5:C5"/>
    <mergeCell ref="D5:I5"/>
    <mergeCell ref="B7:C7"/>
    <mergeCell ref="D7:I7"/>
  </mergeCells>
  <phoneticPr fontId="7" type="noConversion"/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89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00"/>
  <sheetViews>
    <sheetView zoomScaleNormal="100" workbookViewId="0">
      <pane xSplit="1" ySplit="5" topLeftCell="B6" activePane="bottomRight" state="frozen"/>
      <selection activeCell="A4" sqref="A4:A43"/>
      <selection pane="topRight" activeCell="A4" sqref="A4:A43"/>
      <selection pane="bottomLeft" activeCell="A4" sqref="A4:A43"/>
      <selection pane="bottomRight" activeCell="B6" sqref="B6:L12"/>
    </sheetView>
  </sheetViews>
  <sheetFormatPr baseColWidth="10" defaultRowHeight="13.2" x14ac:dyDescent="0.25"/>
  <cols>
    <col min="1" max="1" width="25.33203125" style="64" customWidth="1"/>
    <col min="2" max="43" width="5.44140625" style="3" customWidth="1"/>
    <col min="44" max="16384" width="11.5546875" style="3"/>
  </cols>
  <sheetData>
    <row r="1" spans="1:43" x14ac:dyDescent="0.25">
      <c r="A1" s="58" t="s">
        <v>16</v>
      </c>
      <c r="B1" s="83" t="s">
        <v>17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</row>
    <row r="2" spans="1:43" x14ac:dyDescent="0.25">
      <c r="A2" s="58">
        <f>COUNTA(eleves)</f>
        <v>3</v>
      </c>
      <c r="B2" s="4">
        <f t="shared" ref="B2:AQ2" si="0">COUNTIF(B6:B106,1)+COUNTIF(B6:B106,2)</f>
        <v>0</v>
      </c>
      <c r="C2" s="4">
        <f t="shared" si="0"/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  <c r="AA2" s="4">
        <f t="shared" si="0"/>
        <v>0</v>
      </c>
      <c r="AB2" s="4">
        <f t="shared" si="0"/>
        <v>0</v>
      </c>
      <c r="AC2" s="4">
        <f t="shared" si="0"/>
        <v>0</v>
      </c>
      <c r="AD2" s="4">
        <f t="shared" si="0"/>
        <v>0</v>
      </c>
      <c r="AE2" s="4">
        <f t="shared" si="0"/>
        <v>0</v>
      </c>
      <c r="AF2" s="4">
        <f t="shared" si="0"/>
        <v>0</v>
      </c>
      <c r="AG2" s="4">
        <f t="shared" si="0"/>
        <v>0</v>
      </c>
      <c r="AH2" s="4">
        <f t="shared" si="0"/>
        <v>0</v>
      </c>
      <c r="AI2" s="4">
        <f t="shared" si="0"/>
        <v>0</v>
      </c>
      <c r="AJ2" s="4">
        <f t="shared" si="0"/>
        <v>0</v>
      </c>
      <c r="AK2" s="4">
        <f t="shared" si="0"/>
        <v>0</v>
      </c>
      <c r="AL2" s="4">
        <f t="shared" si="0"/>
        <v>0</v>
      </c>
      <c r="AM2" s="4">
        <f t="shared" si="0"/>
        <v>0</v>
      </c>
      <c r="AN2" s="4">
        <f t="shared" si="0"/>
        <v>0</v>
      </c>
      <c r="AO2" s="4">
        <f t="shared" si="0"/>
        <v>0</v>
      </c>
      <c r="AP2" s="4">
        <f t="shared" si="0"/>
        <v>0</v>
      </c>
      <c r="AQ2" s="4">
        <f t="shared" si="0"/>
        <v>0</v>
      </c>
    </row>
    <row r="3" spans="1:43" ht="13.35" customHeight="1" x14ac:dyDescent="0.25">
      <c r="A3" s="59"/>
      <c r="B3" s="85" t="s">
        <v>18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s="67" customFormat="1" ht="100.5" customHeight="1" x14ac:dyDescent="0.25">
      <c r="A4" s="43"/>
      <c r="B4" s="44" t="s">
        <v>19</v>
      </c>
      <c r="C4" s="45" t="s">
        <v>20</v>
      </c>
      <c r="D4" s="46" t="s">
        <v>68</v>
      </c>
      <c r="E4" s="47" t="s">
        <v>69</v>
      </c>
      <c r="F4" s="47" t="s">
        <v>70</v>
      </c>
      <c r="G4" s="46" t="s">
        <v>71</v>
      </c>
      <c r="H4" s="47" t="s">
        <v>72</v>
      </c>
      <c r="I4" s="47" t="s">
        <v>65</v>
      </c>
      <c r="J4" s="48" t="s">
        <v>21</v>
      </c>
      <c r="K4" s="49" t="s">
        <v>73</v>
      </c>
      <c r="L4" s="56" t="s">
        <v>59</v>
      </c>
      <c r="M4" s="56" t="s">
        <v>60</v>
      </c>
      <c r="N4" s="65" t="s">
        <v>61</v>
      </c>
      <c r="O4" s="44" t="s">
        <v>25</v>
      </c>
      <c r="P4" s="45" t="s">
        <v>74</v>
      </c>
      <c r="Q4" s="50" t="s">
        <v>75</v>
      </c>
      <c r="R4" s="55" t="s">
        <v>26</v>
      </c>
      <c r="S4" s="44" t="s">
        <v>27</v>
      </c>
      <c r="T4" s="51" t="s">
        <v>28</v>
      </c>
      <c r="U4" s="51" t="s">
        <v>29</v>
      </c>
      <c r="V4" s="51" t="s">
        <v>30</v>
      </c>
      <c r="W4" s="51" t="s">
        <v>31</v>
      </c>
      <c r="X4" s="45" t="s">
        <v>32</v>
      </c>
      <c r="Y4" s="52" t="s">
        <v>77</v>
      </c>
      <c r="Z4" s="53" t="s">
        <v>76</v>
      </c>
      <c r="AA4" s="55" t="s">
        <v>34</v>
      </c>
      <c r="AB4" s="54" t="s">
        <v>33</v>
      </c>
      <c r="AC4" s="44" t="s">
        <v>79</v>
      </c>
      <c r="AD4" s="45" t="s">
        <v>78</v>
      </c>
      <c r="AE4" s="44" t="s">
        <v>80</v>
      </c>
      <c r="AF4" s="56" t="s">
        <v>64</v>
      </c>
      <c r="AG4" s="56" t="s">
        <v>35</v>
      </c>
      <c r="AH4" s="56" t="s">
        <v>35</v>
      </c>
      <c r="AI4" s="56" t="s">
        <v>81</v>
      </c>
      <c r="AJ4" s="56" t="s">
        <v>82</v>
      </c>
      <c r="AK4" s="66" t="s">
        <v>83</v>
      </c>
      <c r="AL4" s="66" t="s">
        <v>84</v>
      </c>
      <c r="AM4" s="66" t="s">
        <v>85</v>
      </c>
      <c r="AN4" s="66" t="s">
        <v>86</v>
      </c>
      <c r="AO4" s="66" t="s">
        <v>87</v>
      </c>
      <c r="AP4" s="66" t="s">
        <v>88</v>
      </c>
      <c r="AQ4" s="66" t="s">
        <v>89</v>
      </c>
    </row>
    <row r="5" spans="1:43" ht="12.75" customHeight="1" x14ac:dyDescent="0.25">
      <c r="A5" s="60" t="s">
        <v>36</v>
      </c>
      <c r="B5" s="57">
        <v>1</v>
      </c>
      <c r="C5" s="57">
        <v>2</v>
      </c>
      <c r="D5" s="57">
        <v>3</v>
      </c>
      <c r="E5" s="57">
        <v>4</v>
      </c>
      <c r="F5" s="57">
        <v>5</v>
      </c>
      <c r="G5" s="57">
        <v>6</v>
      </c>
      <c r="H5" s="57">
        <v>7</v>
      </c>
      <c r="I5" s="57">
        <v>8</v>
      </c>
      <c r="J5" s="57">
        <v>9</v>
      </c>
      <c r="K5" s="57">
        <v>10</v>
      </c>
      <c r="L5" s="57">
        <v>11</v>
      </c>
      <c r="M5" s="57">
        <v>12</v>
      </c>
      <c r="N5" s="57">
        <v>13</v>
      </c>
      <c r="O5" s="57">
        <v>14</v>
      </c>
      <c r="P5" s="57">
        <v>15</v>
      </c>
      <c r="Q5" s="57">
        <v>16</v>
      </c>
      <c r="R5" s="57">
        <v>17</v>
      </c>
      <c r="S5" s="57">
        <v>18</v>
      </c>
      <c r="T5" s="57">
        <v>19</v>
      </c>
      <c r="U5" s="57">
        <v>20</v>
      </c>
      <c r="V5" s="57">
        <v>21</v>
      </c>
      <c r="W5" s="57">
        <v>22</v>
      </c>
      <c r="X5" s="57">
        <v>23</v>
      </c>
      <c r="Y5" s="57">
        <v>24</v>
      </c>
      <c r="Z5" s="57">
        <v>25</v>
      </c>
      <c r="AA5" s="57">
        <v>26</v>
      </c>
      <c r="AB5" s="57">
        <v>27</v>
      </c>
      <c r="AC5" s="57">
        <v>28</v>
      </c>
      <c r="AD5" s="57">
        <v>29</v>
      </c>
      <c r="AE5" s="57">
        <v>30</v>
      </c>
      <c r="AF5" s="57">
        <v>31</v>
      </c>
      <c r="AG5" s="57">
        <v>32</v>
      </c>
      <c r="AH5" s="57">
        <v>33</v>
      </c>
      <c r="AI5" s="57">
        <v>34</v>
      </c>
      <c r="AJ5" s="57">
        <v>35</v>
      </c>
      <c r="AK5" s="57">
        <v>36</v>
      </c>
      <c r="AL5" s="57">
        <v>37</v>
      </c>
      <c r="AM5" s="57">
        <v>38</v>
      </c>
      <c r="AN5" s="57">
        <v>39</v>
      </c>
      <c r="AO5" s="57">
        <v>40</v>
      </c>
      <c r="AP5" s="57">
        <v>41</v>
      </c>
      <c r="AQ5" s="57">
        <v>42</v>
      </c>
    </row>
    <row r="6" spans="1:43" s="41" customFormat="1" ht="18.899999999999999" customHeight="1" x14ac:dyDescent="0.25">
      <c r="A6" s="61" t="s">
        <v>105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</row>
    <row r="7" spans="1:43" s="41" customFormat="1" ht="18.899999999999999" customHeight="1" x14ac:dyDescent="0.25">
      <c r="A7" s="61" t="s">
        <v>106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</row>
    <row r="8" spans="1:43" s="5" customFormat="1" ht="18.899999999999999" customHeight="1" x14ac:dyDescent="0.25">
      <c r="A8" s="61" t="s">
        <v>107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</row>
    <row r="9" spans="1:43" s="5" customFormat="1" ht="18.899999999999999" customHeight="1" x14ac:dyDescent="0.25">
      <c r="A9" s="61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</row>
    <row r="10" spans="1:43" s="41" customFormat="1" ht="18.899999999999999" customHeight="1" x14ac:dyDescent="0.25">
      <c r="A10" s="61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</row>
    <row r="11" spans="1:43" s="41" customFormat="1" ht="18.899999999999999" customHeight="1" x14ac:dyDescent="0.25">
      <c r="A11" s="61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</row>
    <row r="12" spans="1:43" s="41" customFormat="1" ht="18.899999999999999" customHeight="1" x14ac:dyDescent="0.25">
      <c r="A12" s="61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</row>
    <row r="13" spans="1:43" s="41" customFormat="1" ht="18.899999999999999" customHeight="1" x14ac:dyDescent="0.25">
      <c r="A13" s="61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</row>
    <row r="14" spans="1:43" s="41" customFormat="1" ht="18.899999999999999" customHeight="1" x14ac:dyDescent="0.25">
      <c r="A14" s="61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</row>
    <row r="15" spans="1:43" s="41" customFormat="1" ht="18.899999999999999" customHeight="1" x14ac:dyDescent="0.25">
      <c r="A15" s="61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</row>
    <row r="16" spans="1:43" s="41" customFormat="1" ht="18.899999999999999" customHeight="1" x14ac:dyDescent="0.25">
      <c r="A16" s="61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</row>
    <row r="17" spans="1:43" s="41" customFormat="1" ht="18.899999999999999" customHeight="1" x14ac:dyDescent="0.25">
      <c r="A17" s="61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</row>
    <row r="18" spans="1:43" s="41" customFormat="1" ht="18.899999999999999" customHeight="1" x14ac:dyDescent="0.25">
      <c r="A18" s="6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</row>
    <row r="19" spans="1:43" s="41" customFormat="1" ht="18.899999999999999" customHeight="1" x14ac:dyDescent="0.25">
      <c r="A19" s="6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</row>
    <row r="20" spans="1:43" s="41" customFormat="1" ht="18.899999999999999" customHeight="1" x14ac:dyDescent="0.25">
      <c r="A20" s="6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</row>
    <row r="21" spans="1:43" s="41" customFormat="1" ht="18.899999999999999" customHeight="1" x14ac:dyDescent="0.25">
      <c r="A21" s="6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</row>
    <row r="22" spans="1:43" s="41" customFormat="1" ht="18.899999999999999" customHeight="1" x14ac:dyDescent="0.25">
      <c r="A22" s="6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</row>
    <row r="23" spans="1:43" s="41" customFormat="1" ht="18.899999999999999" customHeight="1" x14ac:dyDescent="0.25">
      <c r="A23" s="6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</row>
    <row r="24" spans="1:43" s="41" customFormat="1" ht="18.899999999999999" customHeight="1" x14ac:dyDescent="0.25">
      <c r="A24" s="6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</row>
    <row r="25" spans="1:43" s="41" customFormat="1" ht="18.899999999999999" customHeight="1" x14ac:dyDescent="0.25">
      <c r="A25" s="6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</row>
    <row r="26" spans="1:43" s="41" customFormat="1" ht="18.899999999999999" customHeight="1" x14ac:dyDescent="0.25">
      <c r="A26" s="6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</row>
    <row r="27" spans="1:43" s="41" customFormat="1" ht="18.899999999999999" customHeight="1" x14ac:dyDescent="0.25">
      <c r="A27" s="6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</row>
    <row r="28" spans="1:43" s="41" customFormat="1" ht="18.899999999999999" customHeight="1" x14ac:dyDescent="0.25">
      <c r="A28" s="6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</row>
    <row r="29" spans="1:43" s="41" customFormat="1" ht="18.899999999999999" customHeight="1" x14ac:dyDescent="0.25">
      <c r="A29" s="6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</row>
    <row r="30" spans="1:43" s="41" customFormat="1" ht="18.899999999999999" customHeight="1" x14ac:dyDescent="0.25">
      <c r="A30" s="6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</row>
    <row r="31" spans="1:43" s="41" customFormat="1" ht="18.899999999999999" customHeight="1" x14ac:dyDescent="0.25">
      <c r="A31" s="61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</row>
    <row r="32" spans="1:43" s="41" customFormat="1" ht="18.899999999999999" customHeight="1" x14ac:dyDescent="0.25">
      <c r="A32" s="61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</row>
    <row r="33" spans="1:43" s="41" customFormat="1" ht="18.899999999999999" customHeight="1" x14ac:dyDescent="0.25">
      <c r="A33" s="61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</row>
    <row r="34" spans="1:43" s="41" customFormat="1" ht="18.899999999999999" customHeight="1" x14ac:dyDescent="0.25">
      <c r="A34" s="61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</row>
    <row r="35" spans="1:43" s="41" customFormat="1" ht="18.899999999999999" customHeight="1" x14ac:dyDescent="0.25">
      <c r="A35" s="61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</row>
    <row r="36" spans="1:43" s="41" customFormat="1" ht="18.899999999999999" customHeight="1" x14ac:dyDescent="0.25">
      <c r="A36" s="6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</row>
    <row r="37" spans="1:43" s="41" customFormat="1" ht="18.899999999999999" customHeight="1" x14ac:dyDescent="0.25">
      <c r="A37" s="61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</row>
    <row r="38" spans="1:43" s="41" customFormat="1" ht="18.899999999999999" customHeight="1" x14ac:dyDescent="0.25">
      <c r="A38" s="61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</row>
    <row r="39" spans="1:43" s="41" customFormat="1" ht="18.899999999999999" customHeight="1" x14ac:dyDescent="0.25">
      <c r="A39" s="61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</row>
    <row r="40" spans="1:43" s="41" customFormat="1" ht="18.899999999999999" customHeight="1" x14ac:dyDescent="0.25">
      <c r="A40" s="61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</row>
    <row r="41" spans="1:43" s="41" customFormat="1" ht="18.899999999999999" customHeight="1" x14ac:dyDescent="0.25">
      <c r="A41" s="61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</row>
    <row r="42" spans="1:43" s="41" customFormat="1" ht="18.899999999999999" customHeight="1" x14ac:dyDescent="0.25">
      <c r="A42" s="61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</row>
    <row r="43" spans="1:43" s="41" customFormat="1" ht="18.899999999999999" customHeight="1" x14ac:dyDescent="0.25">
      <c r="A43" s="61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</row>
    <row r="44" spans="1:43" s="41" customFormat="1" ht="18.899999999999999" customHeight="1" x14ac:dyDescent="0.25">
      <c r="A44" s="61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</row>
    <row r="45" spans="1:43" s="41" customFormat="1" ht="18.899999999999999" customHeight="1" x14ac:dyDescent="0.25">
      <c r="A45" s="61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</row>
    <row r="46" spans="1:43" s="41" customFormat="1" ht="18.899999999999999" customHeight="1" x14ac:dyDescent="0.25">
      <c r="A46" s="61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</row>
    <row r="47" spans="1:43" s="41" customFormat="1" ht="18.899999999999999" customHeight="1" x14ac:dyDescent="0.25">
      <c r="A47" s="61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</row>
    <row r="48" spans="1:43" s="41" customFormat="1" ht="18.899999999999999" customHeight="1" x14ac:dyDescent="0.25">
      <c r="A48" s="61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</row>
    <row r="49" spans="1:43" s="41" customFormat="1" ht="18.899999999999999" customHeight="1" x14ac:dyDescent="0.25">
      <c r="A49" s="61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</row>
    <row r="50" spans="1:43" s="41" customFormat="1" ht="18.899999999999999" customHeight="1" x14ac:dyDescent="0.25">
      <c r="A50" s="61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</row>
    <row r="51" spans="1:43" s="41" customFormat="1" ht="18.899999999999999" customHeight="1" x14ac:dyDescent="0.25">
      <c r="A51" s="61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</row>
    <row r="52" spans="1:43" s="41" customFormat="1" ht="18.899999999999999" customHeight="1" x14ac:dyDescent="0.25">
      <c r="A52" s="61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</row>
    <row r="53" spans="1:43" s="41" customFormat="1" ht="18.899999999999999" customHeight="1" x14ac:dyDescent="0.25">
      <c r="A53" s="61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</row>
    <row r="54" spans="1:43" s="41" customFormat="1" ht="18.899999999999999" customHeight="1" x14ac:dyDescent="0.25">
      <c r="A54" s="61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</row>
    <row r="55" spans="1:43" s="41" customFormat="1" ht="18.899999999999999" customHeight="1" x14ac:dyDescent="0.25">
      <c r="A55" s="61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</row>
    <row r="56" spans="1:43" s="41" customFormat="1" ht="18.899999999999999" customHeight="1" x14ac:dyDescent="0.25">
      <c r="A56" s="61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</row>
    <row r="57" spans="1:43" s="42" customFormat="1" ht="18.899999999999999" customHeight="1" x14ac:dyDescent="0.25">
      <c r="A57" s="61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</row>
    <row r="58" spans="1:43" s="42" customFormat="1" ht="18.899999999999999" customHeight="1" x14ac:dyDescent="0.25">
      <c r="A58" s="61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</row>
    <row r="59" spans="1:43" s="42" customFormat="1" ht="18.899999999999999" customHeight="1" x14ac:dyDescent="0.25">
      <c r="A59" s="61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</row>
    <row r="60" spans="1:43" s="42" customFormat="1" ht="18.899999999999999" customHeight="1" x14ac:dyDescent="0.25">
      <c r="A60" s="61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</row>
    <row r="61" spans="1:43" s="42" customFormat="1" ht="18.899999999999999" customHeight="1" x14ac:dyDescent="0.25">
      <c r="A61" s="61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</row>
    <row r="62" spans="1:43" s="42" customFormat="1" ht="18.899999999999999" customHeight="1" x14ac:dyDescent="0.25">
      <c r="A62" s="61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</row>
    <row r="63" spans="1:43" s="42" customFormat="1" ht="18.899999999999999" customHeight="1" x14ac:dyDescent="0.25">
      <c r="A63" s="61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</row>
    <row r="64" spans="1:43" s="42" customFormat="1" ht="18.899999999999999" customHeight="1" x14ac:dyDescent="0.25">
      <c r="A64" s="61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</row>
    <row r="65" spans="1:43" s="42" customFormat="1" ht="18.899999999999999" customHeight="1" x14ac:dyDescent="0.25">
      <c r="A65" s="61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</row>
    <row r="66" spans="1:43" s="42" customFormat="1" ht="18.899999999999999" customHeight="1" x14ac:dyDescent="0.25">
      <c r="A66" s="61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</row>
    <row r="67" spans="1:43" s="42" customFormat="1" ht="18.899999999999999" customHeight="1" x14ac:dyDescent="0.25">
      <c r="A67" s="61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</row>
    <row r="68" spans="1:43" s="42" customFormat="1" ht="18.899999999999999" customHeight="1" x14ac:dyDescent="0.25">
      <c r="A68" s="61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</row>
    <row r="69" spans="1:43" s="42" customFormat="1" ht="18.899999999999999" customHeight="1" x14ac:dyDescent="0.25">
      <c r="A69" s="61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</row>
    <row r="70" spans="1:43" s="42" customFormat="1" ht="18.899999999999999" customHeight="1" x14ac:dyDescent="0.25">
      <c r="A70" s="61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</row>
    <row r="71" spans="1:43" s="42" customFormat="1" ht="18.899999999999999" customHeight="1" x14ac:dyDescent="0.25">
      <c r="A71" s="61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</row>
    <row r="72" spans="1:43" s="42" customFormat="1" ht="18.899999999999999" customHeight="1" x14ac:dyDescent="0.25">
      <c r="A72" s="61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</row>
    <row r="73" spans="1:43" s="42" customFormat="1" ht="18.899999999999999" customHeight="1" x14ac:dyDescent="0.25">
      <c r="A73" s="61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</row>
    <row r="74" spans="1:43" s="42" customFormat="1" ht="18.899999999999999" customHeight="1" x14ac:dyDescent="0.25">
      <c r="A74" s="61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</row>
    <row r="75" spans="1:43" s="42" customFormat="1" ht="18.899999999999999" customHeight="1" x14ac:dyDescent="0.25">
      <c r="A75" s="61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</row>
    <row r="76" spans="1:43" s="42" customFormat="1" ht="18.899999999999999" customHeight="1" x14ac:dyDescent="0.25">
      <c r="A76" s="61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</row>
    <row r="77" spans="1:43" s="42" customFormat="1" ht="18.899999999999999" customHeight="1" x14ac:dyDescent="0.25">
      <c r="A77" s="61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</row>
    <row r="78" spans="1:43" s="42" customFormat="1" ht="18.899999999999999" customHeight="1" x14ac:dyDescent="0.25">
      <c r="A78" s="61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</row>
    <row r="79" spans="1:43" s="42" customFormat="1" ht="18.899999999999999" customHeight="1" x14ac:dyDescent="0.25">
      <c r="A79" s="61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</row>
    <row r="80" spans="1:43" s="42" customFormat="1" ht="18.899999999999999" customHeight="1" x14ac:dyDescent="0.25">
      <c r="A80" s="61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</row>
    <row r="81" spans="1:43" s="42" customFormat="1" ht="18.899999999999999" customHeight="1" x14ac:dyDescent="0.25">
      <c r="A81" s="61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</row>
    <row r="82" spans="1:43" s="42" customFormat="1" ht="18.899999999999999" customHeight="1" x14ac:dyDescent="0.25">
      <c r="A82" s="62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</row>
    <row r="83" spans="1:43" s="42" customFormat="1" ht="18.899999999999999" customHeight="1" x14ac:dyDescent="0.25">
      <c r="A83" s="62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</row>
    <row r="84" spans="1:43" s="42" customFormat="1" ht="18.899999999999999" customHeight="1" x14ac:dyDescent="0.25">
      <c r="A84" s="62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</row>
    <row r="85" spans="1:43" s="42" customFormat="1" ht="18.899999999999999" customHeight="1" x14ac:dyDescent="0.25">
      <c r="A85" s="62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</row>
    <row r="86" spans="1:43" s="42" customFormat="1" ht="18.899999999999999" customHeight="1" x14ac:dyDescent="0.25">
      <c r="A86" s="62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</row>
    <row r="87" spans="1:43" s="42" customFormat="1" ht="18.899999999999999" customHeight="1" x14ac:dyDescent="0.25">
      <c r="A87" s="62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</row>
    <row r="88" spans="1:43" s="42" customFormat="1" ht="18.899999999999999" customHeight="1" x14ac:dyDescent="0.25">
      <c r="A88" s="62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</row>
    <row r="89" spans="1:43" s="42" customFormat="1" ht="18.899999999999999" customHeight="1" x14ac:dyDescent="0.25">
      <c r="A89" s="62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</row>
    <row r="90" spans="1:43" s="42" customFormat="1" ht="18.899999999999999" customHeight="1" x14ac:dyDescent="0.25">
      <c r="A90" s="62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</row>
    <row r="91" spans="1:43" s="42" customFormat="1" ht="18.899999999999999" customHeight="1" x14ac:dyDescent="0.25">
      <c r="A91" s="62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</row>
    <row r="92" spans="1:43" s="42" customFormat="1" ht="18.899999999999999" customHeight="1" x14ac:dyDescent="0.25">
      <c r="A92" s="62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</row>
    <row r="93" spans="1:43" s="42" customFormat="1" ht="18.899999999999999" customHeight="1" x14ac:dyDescent="0.25">
      <c r="A93" s="62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</row>
    <row r="94" spans="1:43" s="42" customFormat="1" ht="18.899999999999999" customHeight="1" x14ac:dyDescent="0.25">
      <c r="A94" s="62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</row>
    <row r="95" spans="1:43" s="42" customFormat="1" ht="18.899999999999999" customHeight="1" x14ac:dyDescent="0.25">
      <c r="A95" s="6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</row>
    <row r="96" spans="1:43" s="42" customFormat="1" ht="18.899999999999999" customHeight="1" x14ac:dyDescent="0.25">
      <c r="A96" s="62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</row>
    <row r="97" spans="1:43" s="42" customFormat="1" ht="18.899999999999999" customHeight="1" x14ac:dyDescent="0.25">
      <c r="A97" s="62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</row>
    <row r="98" spans="1:43" s="42" customFormat="1" ht="18.899999999999999" customHeight="1" x14ac:dyDescent="0.25">
      <c r="A98" s="62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</row>
    <row r="99" spans="1:43" s="42" customFormat="1" ht="18.899999999999999" customHeight="1" x14ac:dyDescent="0.25">
      <c r="A99" s="62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</row>
    <row r="100" spans="1:43" s="42" customFormat="1" ht="18.899999999999999" customHeight="1" x14ac:dyDescent="0.25">
      <c r="A100" s="62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</row>
    <row r="101" spans="1:43" ht="18.899999999999999" customHeight="1" x14ac:dyDescent="0.25">
      <c r="A101" s="63"/>
    </row>
    <row r="102" spans="1:43" ht="18.899999999999999" customHeight="1" x14ac:dyDescent="0.25">
      <c r="A102" s="63"/>
    </row>
    <row r="103" spans="1:43" ht="18.899999999999999" customHeight="1" x14ac:dyDescent="0.25">
      <c r="A103" s="63"/>
    </row>
    <row r="104" spans="1:43" ht="18.899999999999999" customHeight="1" x14ac:dyDescent="0.25">
      <c r="A104" s="63"/>
    </row>
    <row r="105" spans="1:43" ht="18.899999999999999" customHeight="1" x14ac:dyDescent="0.25">
      <c r="A105" s="63"/>
    </row>
    <row r="106" spans="1:43" ht="18.899999999999999" customHeight="1" x14ac:dyDescent="0.25">
      <c r="A106" s="63"/>
    </row>
    <row r="107" spans="1:43" ht="18.899999999999999" customHeight="1" x14ac:dyDescent="0.25">
      <c r="A107" s="63"/>
    </row>
    <row r="108" spans="1:43" ht="18.899999999999999" customHeight="1" x14ac:dyDescent="0.25">
      <c r="A108" s="63"/>
    </row>
    <row r="109" spans="1:43" ht="18.899999999999999" customHeight="1" x14ac:dyDescent="0.25">
      <c r="A109" s="63"/>
    </row>
    <row r="110" spans="1:43" ht="18.899999999999999" customHeight="1" x14ac:dyDescent="0.25">
      <c r="A110" s="63"/>
    </row>
    <row r="111" spans="1:43" ht="18.899999999999999" customHeight="1" x14ac:dyDescent="0.25">
      <c r="A111" s="63"/>
    </row>
    <row r="112" spans="1:43" ht="18.899999999999999" customHeight="1" x14ac:dyDescent="0.25">
      <c r="A112" s="63"/>
    </row>
    <row r="113" spans="1:1" ht="18.899999999999999" customHeight="1" x14ac:dyDescent="0.25">
      <c r="A113" s="63"/>
    </row>
    <row r="114" spans="1:1" ht="18.899999999999999" customHeight="1" x14ac:dyDescent="0.25">
      <c r="A114" s="63"/>
    </row>
    <row r="115" spans="1:1" ht="18.899999999999999" customHeight="1" x14ac:dyDescent="0.25">
      <c r="A115" s="63"/>
    </row>
    <row r="116" spans="1:1" ht="18.899999999999999" customHeight="1" x14ac:dyDescent="0.25">
      <c r="A116" s="63"/>
    </row>
    <row r="117" spans="1:1" ht="18.899999999999999" customHeight="1" x14ac:dyDescent="0.25">
      <c r="A117" s="63"/>
    </row>
    <row r="118" spans="1:1" ht="18.899999999999999" customHeight="1" x14ac:dyDescent="0.25">
      <c r="A118" s="63"/>
    </row>
    <row r="119" spans="1:1" ht="18.899999999999999" customHeight="1" x14ac:dyDescent="0.25">
      <c r="A119" s="63"/>
    </row>
    <row r="120" spans="1:1" ht="18.899999999999999" customHeight="1" x14ac:dyDescent="0.25">
      <c r="A120" s="63"/>
    </row>
    <row r="121" spans="1:1" ht="18.899999999999999" customHeight="1" x14ac:dyDescent="0.25">
      <c r="A121" s="63"/>
    </row>
    <row r="122" spans="1:1" ht="18.899999999999999" customHeight="1" x14ac:dyDescent="0.25">
      <c r="A122" s="63"/>
    </row>
    <row r="123" spans="1:1" ht="18.899999999999999" customHeight="1" x14ac:dyDescent="0.25">
      <c r="A123" s="63"/>
    </row>
    <row r="124" spans="1:1" ht="18.899999999999999" customHeight="1" x14ac:dyDescent="0.25">
      <c r="A124" s="63"/>
    </row>
    <row r="125" spans="1:1" ht="18.899999999999999" customHeight="1" x14ac:dyDescent="0.25">
      <c r="A125" s="63"/>
    </row>
    <row r="126" spans="1:1" ht="18.899999999999999" customHeight="1" x14ac:dyDescent="0.25">
      <c r="A126" s="63"/>
    </row>
    <row r="127" spans="1:1" ht="18.899999999999999" customHeight="1" x14ac:dyDescent="0.25">
      <c r="A127" s="63"/>
    </row>
    <row r="128" spans="1:1" ht="18.899999999999999" customHeight="1" x14ac:dyDescent="0.25">
      <c r="A128" s="63"/>
    </row>
    <row r="129" spans="1:1" ht="18.899999999999999" customHeight="1" x14ac:dyDescent="0.25">
      <c r="A129" s="63"/>
    </row>
    <row r="130" spans="1:1" ht="18.899999999999999" customHeight="1" x14ac:dyDescent="0.25">
      <c r="A130" s="63"/>
    </row>
    <row r="131" spans="1:1" ht="18.899999999999999" customHeight="1" x14ac:dyDescent="0.25">
      <c r="A131" s="63"/>
    </row>
    <row r="132" spans="1:1" x14ac:dyDescent="0.25">
      <c r="A132" s="63"/>
    </row>
    <row r="133" spans="1:1" x14ac:dyDescent="0.25">
      <c r="A133" s="63"/>
    </row>
    <row r="134" spans="1:1" x14ac:dyDescent="0.25">
      <c r="A134" s="63"/>
    </row>
    <row r="135" spans="1:1" x14ac:dyDescent="0.25">
      <c r="A135" s="63"/>
    </row>
    <row r="136" spans="1:1" x14ac:dyDescent="0.25">
      <c r="A136" s="63"/>
    </row>
    <row r="137" spans="1:1" x14ac:dyDescent="0.25">
      <c r="A137" s="63"/>
    </row>
    <row r="138" spans="1:1" x14ac:dyDescent="0.25">
      <c r="A138" s="63"/>
    </row>
    <row r="139" spans="1:1" x14ac:dyDescent="0.25">
      <c r="A139" s="63"/>
    </row>
    <row r="140" spans="1:1" x14ac:dyDescent="0.25">
      <c r="A140" s="63"/>
    </row>
    <row r="141" spans="1:1" x14ac:dyDescent="0.25">
      <c r="A141" s="63"/>
    </row>
    <row r="142" spans="1:1" x14ac:dyDescent="0.25">
      <c r="A142" s="63"/>
    </row>
    <row r="143" spans="1:1" x14ac:dyDescent="0.25">
      <c r="A143" s="63"/>
    </row>
    <row r="144" spans="1:1" x14ac:dyDescent="0.25">
      <c r="A144" s="63"/>
    </row>
    <row r="145" spans="1:1" x14ac:dyDescent="0.25">
      <c r="A145" s="63"/>
    </row>
    <row r="146" spans="1:1" x14ac:dyDescent="0.25">
      <c r="A146" s="63"/>
    </row>
    <row r="147" spans="1:1" x14ac:dyDescent="0.25">
      <c r="A147" s="63"/>
    </row>
    <row r="148" spans="1:1" x14ac:dyDescent="0.25">
      <c r="A148" s="63"/>
    </row>
    <row r="149" spans="1:1" x14ac:dyDescent="0.25">
      <c r="A149" s="63"/>
    </row>
    <row r="150" spans="1:1" x14ac:dyDescent="0.25">
      <c r="A150" s="63"/>
    </row>
    <row r="151" spans="1:1" x14ac:dyDescent="0.25">
      <c r="A151" s="63"/>
    </row>
    <row r="152" spans="1:1" x14ac:dyDescent="0.25">
      <c r="A152" s="63"/>
    </row>
    <row r="153" spans="1:1" x14ac:dyDescent="0.25">
      <c r="A153" s="63"/>
    </row>
    <row r="154" spans="1:1" x14ac:dyDescent="0.25">
      <c r="A154" s="63"/>
    </row>
    <row r="155" spans="1:1" x14ac:dyDescent="0.25">
      <c r="A155" s="63"/>
    </row>
    <row r="156" spans="1:1" x14ac:dyDescent="0.25">
      <c r="A156" s="63"/>
    </row>
    <row r="157" spans="1:1" x14ac:dyDescent="0.25">
      <c r="A157" s="63"/>
    </row>
    <row r="158" spans="1:1" x14ac:dyDescent="0.25">
      <c r="A158" s="63"/>
    </row>
    <row r="159" spans="1:1" x14ac:dyDescent="0.25">
      <c r="A159" s="63"/>
    </row>
    <row r="160" spans="1:1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  <row r="166" spans="1:1" x14ac:dyDescent="0.25">
      <c r="A166" s="63"/>
    </row>
    <row r="167" spans="1:1" x14ac:dyDescent="0.25">
      <c r="A167" s="63"/>
    </row>
    <row r="168" spans="1:1" x14ac:dyDescent="0.25">
      <c r="A168" s="63"/>
    </row>
    <row r="169" spans="1:1" x14ac:dyDescent="0.25">
      <c r="A169" s="63"/>
    </row>
    <row r="170" spans="1:1" x14ac:dyDescent="0.25">
      <c r="A170" s="63"/>
    </row>
    <row r="171" spans="1:1" x14ac:dyDescent="0.25">
      <c r="A171" s="63"/>
    </row>
    <row r="172" spans="1:1" x14ac:dyDescent="0.25">
      <c r="A172" s="63"/>
    </row>
    <row r="173" spans="1:1" x14ac:dyDescent="0.25">
      <c r="A173" s="63"/>
    </row>
    <row r="174" spans="1:1" x14ac:dyDescent="0.25">
      <c r="A174" s="63"/>
    </row>
    <row r="175" spans="1:1" x14ac:dyDescent="0.25">
      <c r="A175" s="63"/>
    </row>
    <row r="176" spans="1:1" x14ac:dyDescent="0.25">
      <c r="A176" s="63"/>
    </row>
    <row r="177" spans="1:1" x14ac:dyDescent="0.25">
      <c r="A177" s="63"/>
    </row>
    <row r="178" spans="1:1" x14ac:dyDescent="0.25">
      <c r="A178" s="63"/>
    </row>
    <row r="179" spans="1:1" x14ac:dyDescent="0.25">
      <c r="A179" s="63"/>
    </row>
    <row r="180" spans="1:1" x14ac:dyDescent="0.25">
      <c r="A180" s="63"/>
    </row>
    <row r="181" spans="1:1" x14ac:dyDescent="0.25">
      <c r="A181" s="63"/>
    </row>
    <row r="182" spans="1:1" x14ac:dyDescent="0.25">
      <c r="A182" s="63"/>
    </row>
    <row r="183" spans="1:1" x14ac:dyDescent="0.25">
      <c r="A183" s="63"/>
    </row>
    <row r="184" spans="1:1" x14ac:dyDescent="0.25">
      <c r="A184" s="63"/>
    </row>
    <row r="185" spans="1:1" x14ac:dyDescent="0.25">
      <c r="A185" s="63"/>
    </row>
    <row r="186" spans="1:1" x14ac:dyDescent="0.25">
      <c r="A186" s="63"/>
    </row>
    <row r="187" spans="1:1" x14ac:dyDescent="0.25">
      <c r="A187" s="63"/>
    </row>
    <row r="188" spans="1:1" x14ac:dyDescent="0.25">
      <c r="A188" s="63"/>
    </row>
    <row r="189" spans="1:1" x14ac:dyDescent="0.25">
      <c r="A189" s="63"/>
    </row>
    <row r="190" spans="1:1" x14ac:dyDescent="0.25">
      <c r="A190" s="63"/>
    </row>
    <row r="191" spans="1:1" x14ac:dyDescent="0.25">
      <c r="A191" s="63"/>
    </row>
    <row r="192" spans="1:1" x14ac:dyDescent="0.25">
      <c r="A192" s="63"/>
    </row>
    <row r="193" spans="1:1" x14ac:dyDescent="0.25">
      <c r="A193" s="63"/>
    </row>
    <row r="194" spans="1:1" x14ac:dyDescent="0.25">
      <c r="A194" s="63"/>
    </row>
    <row r="195" spans="1:1" x14ac:dyDescent="0.25">
      <c r="A195" s="63"/>
    </row>
    <row r="196" spans="1:1" x14ac:dyDescent="0.25">
      <c r="A196" s="63"/>
    </row>
    <row r="197" spans="1:1" x14ac:dyDescent="0.25">
      <c r="A197" s="63"/>
    </row>
    <row r="198" spans="1:1" x14ac:dyDescent="0.25">
      <c r="A198" s="63"/>
    </row>
    <row r="199" spans="1:1" x14ac:dyDescent="0.25">
      <c r="A199" s="63"/>
    </row>
    <row r="200" spans="1:1" x14ac:dyDescent="0.25">
      <c r="A200" s="63"/>
    </row>
  </sheetData>
  <mergeCells count="2">
    <mergeCell ref="B1:AQ1"/>
    <mergeCell ref="B3:AQ3"/>
  </mergeCells>
  <phoneticPr fontId="7" type="noConversion"/>
  <conditionalFormatting sqref="B6:AQ100">
    <cfRule type="cellIs" dxfId="11" priority="2" stopIfTrue="1" operator="equal">
      <formula>2</formula>
    </cfRule>
    <cfRule type="cellIs" dxfId="10" priority="3" stopIfTrue="1" operator="equal">
      <formula>1</formula>
    </cfRule>
    <cfRule type="cellIs" dxfId="9" priority="4" stopIfTrue="1" operator="greaterThan">
      <formula>2</formula>
    </cfRule>
    <cfRule type="cellIs" dxfId="8" priority="6" stopIfTrue="1" operator="equal">
      <formula>0</formula>
    </cfRule>
    <cfRule type="containsBlanks" dxfId="7" priority="7" stopIfTrue="1">
      <formula>LEN(TRIM(B6))=0</formula>
    </cfRule>
  </conditionalFormatting>
  <dataValidations count="6">
    <dataValidation type="list" operator="equal" allowBlank="1" showDropDown="1" showErrorMessage="1" errorTitle="Erreur" error="Seules les valeurs &quot;1&quot; (réussite) et &quot;0&quot; (erreur) sont possibles." sqref="B5:AQ5">
      <formula1>"0,1"</formula1>
      <formula2>0</formula2>
    </dataValidation>
    <dataValidation type="list" operator="equal" allowBlank="1" showDropDown="1" showErrorMessage="1" errorTitle="Saisie incorrecte" error="Valeur incorrecte" sqref="B101:C110">
      <formula1>"0,1,2,3,9,A"</formula1>
      <formula2>0</formula2>
    </dataValidation>
    <dataValidation type="list" operator="equal" allowBlank="1" showDropDown="1" showErrorMessage="1" errorTitle="Saisie incorrecte" error="Valeurs acceptées : 0, 1, 2, 3, 5,6,9, A" sqref="D101:N101 Q101:W101 Y101:AA101">
      <formula1>"0,1,2,3,4,A"</formula1>
      <formula2>0</formula2>
    </dataValidation>
    <dataValidation type="list" operator="equal" allowBlank="1" showDropDown="1" showErrorMessage="1" errorTitle="Saisie incorrecte" error="Valeur incorrecte" sqref="O101">
      <formula1>"0,1,5,9,A"</formula1>
      <formula2>0</formula2>
    </dataValidation>
    <dataValidation type="list" operator="equal" allowBlank="1" showDropDown="1" showErrorMessage="1" errorTitle="Saisie incorrecte" error="Valeurs acceptées : 0, 1, 2, 3, 5,6,9, A" sqref="P101">
      <formula1>"0,1,5,9,A"</formula1>
      <formula2>0</formula2>
    </dataValidation>
    <dataValidation type="list" operator="equal" allowBlank="1" showDropDown="1" showErrorMessage="1" errorTitle="Saisie incorrecte" error="Valeur incorrecte" sqref="X101">
      <formula1>"0,1,5,6,9,A"</formula1>
      <formula2>0</formula2>
    </dataValidation>
  </dataValidations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8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opendocument.MathDocument.1" shapeId="2049" r:id="rId4">
          <objectPr defaultSize="0" r:id="rId5">
            <anchor moveWithCells="1" sizeWithCells="1">
              <from>
                <xdr:col>0</xdr:col>
                <xdr:colOff>0</xdr:colOff>
                <xdr:row>1</xdr:row>
                <xdr:rowOff>160020</xdr:rowOff>
              </from>
              <to>
                <xdr:col>0</xdr:col>
                <xdr:colOff>68580</xdr:colOff>
                <xdr:row>2</xdr:row>
                <xdr:rowOff>160020</xdr:rowOff>
              </to>
            </anchor>
          </objectPr>
        </oleObject>
      </mc:Choice>
      <mc:Fallback>
        <oleObject progId="opendocument.MathDocument.1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2" zoomScale="90" zoomScaleNormal="90" workbookViewId="0">
      <selection activeCell="D29" sqref="D29"/>
    </sheetView>
  </sheetViews>
  <sheetFormatPr baseColWidth="10" defaultRowHeight="13.2" x14ac:dyDescent="0.25"/>
  <cols>
    <col min="1" max="1" width="5.5546875" style="6" customWidth="1"/>
    <col min="2" max="2" width="63.5546875" customWidth="1"/>
    <col min="3" max="3" width="3.109375" customWidth="1"/>
    <col min="4" max="4" width="6" customWidth="1"/>
    <col min="5" max="5" width="4.5546875" customWidth="1"/>
    <col min="6" max="15" width="3.5546875" customWidth="1"/>
  </cols>
  <sheetData>
    <row r="1" spans="1:15" x14ac:dyDescent="0.25">
      <c r="B1" s="7" t="s">
        <v>37</v>
      </c>
      <c r="D1" s="8"/>
    </row>
    <row r="2" spans="1:15" x14ac:dyDescent="0.25">
      <c r="A2"/>
    </row>
    <row r="3" spans="1:15" x14ac:dyDescent="0.25">
      <c r="A3"/>
      <c r="J3" s="9"/>
      <c r="K3" s="9"/>
      <c r="L3" s="9"/>
      <c r="M3" s="9"/>
      <c r="N3" s="9"/>
      <c r="O3" s="9"/>
    </row>
    <row r="4" spans="1:15" x14ac:dyDescent="0.25">
      <c r="A4" s="10" t="s">
        <v>38</v>
      </c>
      <c r="B4" s="10" t="s">
        <v>11</v>
      </c>
      <c r="D4" s="87" t="s">
        <v>18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x14ac:dyDescent="0.25"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6" t="s">
        <v>39</v>
      </c>
      <c r="B6" s="11" t="s">
        <v>40</v>
      </c>
      <c r="D6" s="12">
        <v>1</v>
      </c>
      <c r="E6" s="12">
        <v>2</v>
      </c>
      <c r="F6" s="12">
        <v>6</v>
      </c>
      <c r="G6" s="12">
        <v>7</v>
      </c>
      <c r="H6" s="12">
        <v>8</v>
      </c>
      <c r="I6" s="12"/>
      <c r="J6" s="12"/>
      <c r="K6" s="12"/>
      <c r="L6" s="12"/>
      <c r="M6" s="12"/>
      <c r="N6" s="12"/>
      <c r="O6" s="12"/>
    </row>
    <row r="7" spans="1:15" x14ac:dyDescent="0.25">
      <c r="B7" t="s">
        <v>19</v>
      </c>
      <c r="D7" s="12">
        <v>1</v>
      </c>
      <c r="E7" s="12">
        <v>2</v>
      </c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5">
      <c r="B8" t="s">
        <v>71</v>
      </c>
      <c r="D8" s="12">
        <v>6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5">
      <c r="B9" t="s">
        <v>72</v>
      </c>
      <c r="D9" s="12">
        <v>7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5">
      <c r="B10" t="s">
        <v>65</v>
      </c>
      <c r="D10" s="12">
        <v>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6" t="s">
        <v>39</v>
      </c>
      <c r="B11" s="11" t="s">
        <v>41</v>
      </c>
      <c r="D11" s="12">
        <v>14</v>
      </c>
      <c r="E11" s="12">
        <v>15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B12" t="s">
        <v>42</v>
      </c>
      <c r="D12" s="12">
        <v>14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B13" t="s">
        <v>43</v>
      </c>
      <c r="D13" s="12">
        <v>15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6" t="s">
        <v>39</v>
      </c>
      <c r="B14" s="11" t="s">
        <v>44</v>
      </c>
      <c r="D14" s="12">
        <v>18</v>
      </c>
      <c r="E14" s="12">
        <v>19</v>
      </c>
      <c r="F14" s="12">
        <v>20</v>
      </c>
      <c r="G14" s="12">
        <v>21</v>
      </c>
      <c r="H14" s="12">
        <v>22</v>
      </c>
      <c r="I14" s="12">
        <v>23</v>
      </c>
      <c r="J14" s="12"/>
      <c r="K14" s="12"/>
      <c r="L14" s="12"/>
      <c r="M14" s="12"/>
      <c r="N14" s="12"/>
      <c r="O14" s="12"/>
    </row>
    <row r="15" spans="1:15" x14ac:dyDescent="0.25">
      <c r="B15" t="s">
        <v>27</v>
      </c>
      <c r="D15" s="12">
        <v>18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5">
      <c r="B16" t="s">
        <v>28</v>
      </c>
      <c r="D16" s="12">
        <v>19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B17" t="s">
        <v>29</v>
      </c>
      <c r="D17" s="12">
        <v>20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B18" t="s">
        <v>30</v>
      </c>
      <c r="D18" s="12">
        <v>21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B19" t="s">
        <v>31</v>
      </c>
      <c r="D19" s="12">
        <v>22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B20" t="s">
        <v>32</v>
      </c>
      <c r="D20" s="12">
        <v>23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6" t="s">
        <v>39</v>
      </c>
      <c r="B21" s="11" t="s">
        <v>45</v>
      </c>
      <c r="D21" s="12">
        <v>3</v>
      </c>
      <c r="E21" s="12">
        <v>4</v>
      </c>
      <c r="F21" s="12">
        <v>5</v>
      </c>
      <c r="G21" s="12">
        <v>9</v>
      </c>
      <c r="H21" s="12">
        <v>16</v>
      </c>
      <c r="I21" s="12"/>
      <c r="J21" s="12"/>
      <c r="K21" s="12"/>
      <c r="L21" s="12"/>
      <c r="M21" s="12"/>
      <c r="N21" s="12"/>
      <c r="O21" s="12"/>
    </row>
    <row r="22" spans="1:15" x14ac:dyDescent="0.25">
      <c r="B22" t="s">
        <v>58</v>
      </c>
      <c r="D22" s="12">
        <v>3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B23" t="s">
        <v>66</v>
      </c>
      <c r="D23" s="12">
        <v>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B24" t="s">
        <v>67</v>
      </c>
      <c r="D24" s="12">
        <v>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B25" t="s">
        <v>21</v>
      </c>
      <c r="D25" s="12">
        <v>9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B26" t="s">
        <v>62</v>
      </c>
      <c r="D26" s="12">
        <v>16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6" t="s">
        <v>39</v>
      </c>
      <c r="B27" s="11" t="s">
        <v>91</v>
      </c>
      <c r="D27" s="12">
        <v>27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B28" t="s">
        <v>46</v>
      </c>
      <c r="D28" s="12">
        <v>27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6" t="s">
        <v>39</v>
      </c>
      <c r="B29" s="11" t="s">
        <v>47</v>
      </c>
      <c r="D29" s="12">
        <v>10</v>
      </c>
      <c r="E29" s="12">
        <v>11</v>
      </c>
      <c r="F29" s="12">
        <v>12</v>
      </c>
      <c r="G29" s="12">
        <v>13</v>
      </c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B30" t="s">
        <v>103</v>
      </c>
      <c r="D30" s="12">
        <v>10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/>
      <c r="B31" t="s">
        <v>22</v>
      </c>
      <c r="D31" s="12">
        <v>11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5">
      <c r="A32"/>
      <c r="B32" t="s">
        <v>23</v>
      </c>
      <c r="D32" s="12">
        <v>12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5">
      <c r="B33" t="s">
        <v>24</v>
      </c>
      <c r="D33" s="12">
        <v>13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6" t="s">
        <v>39</v>
      </c>
      <c r="B34" s="11" t="s">
        <v>48</v>
      </c>
      <c r="D34" s="12">
        <v>24</v>
      </c>
      <c r="E34" s="12">
        <v>25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/>
      <c r="B35" t="s">
        <v>63</v>
      </c>
      <c r="D35" s="12">
        <v>24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B36" t="s">
        <v>63</v>
      </c>
      <c r="D36" s="12">
        <v>25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A37" s="6" t="s">
        <v>39</v>
      </c>
      <c r="B37" s="11" t="s">
        <v>49</v>
      </c>
      <c r="D37" s="12">
        <v>17</v>
      </c>
      <c r="E37" s="12">
        <v>26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5">
      <c r="B38" t="s">
        <v>26</v>
      </c>
      <c r="D38" s="12">
        <v>17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5">
      <c r="B39" t="s">
        <v>50</v>
      </c>
      <c r="D39" s="12">
        <v>26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5">
      <c r="A40" s="6" t="s">
        <v>39</v>
      </c>
      <c r="B40" s="11" t="s">
        <v>92</v>
      </c>
      <c r="D40" s="12">
        <v>28</v>
      </c>
      <c r="E40" s="12">
        <v>29</v>
      </c>
      <c r="F40" s="12">
        <v>30</v>
      </c>
      <c r="G40" s="12">
        <v>34</v>
      </c>
      <c r="H40" s="12">
        <v>35</v>
      </c>
      <c r="I40" s="12">
        <v>40</v>
      </c>
      <c r="J40" s="12"/>
      <c r="K40" s="12"/>
      <c r="L40" s="12"/>
      <c r="M40" s="12"/>
      <c r="N40" s="12"/>
      <c r="O40" s="12"/>
    </row>
    <row r="41" spans="1:15" x14ac:dyDescent="0.25">
      <c r="B41" t="s">
        <v>93</v>
      </c>
      <c r="D41" s="12">
        <v>28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5">
      <c r="B42" t="s">
        <v>94</v>
      </c>
      <c r="D42" s="12">
        <v>29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5">
      <c r="B43" t="s">
        <v>51</v>
      </c>
      <c r="D43" s="12">
        <v>30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5">
      <c r="B44" t="s">
        <v>96</v>
      </c>
      <c r="D44" s="12">
        <v>34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5">
      <c r="B45" t="s">
        <v>97</v>
      </c>
      <c r="D45" s="12">
        <v>35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5">
      <c r="B46" t="s">
        <v>98</v>
      </c>
      <c r="D46" s="12">
        <v>40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25">
      <c r="A47" s="6" t="s">
        <v>39</v>
      </c>
      <c r="B47" s="11" t="s">
        <v>95</v>
      </c>
      <c r="D47" s="12">
        <v>31</v>
      </c>
      <c r="E47" s="12">
        <v>32</v>
      </c>
      <c r="F47" s="12">
        <v>33</v>
      </c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25">
      <c r="B48" t="s">
        <v>51</v>
      </c>
      <c r="D48" s="12">
        <v>31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25">
      <c r="B49" t="s">
        <v>52</v>
      </c>
      <c r="D49" s="12">
        <v>32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25">
      <c r="B50" t="s">
        <v>52</v>
      </c>
      <c r="D50" s="12">
        <v>33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25">
      <c r="A51" s="6" t="s">
        <v>39</v>
      </c>
      <c r="B51" s="11" t="s">
        <v>99</v>
      </c>
      <c r="D51" s="12">
        <v>36</v>
      </c>
      <c r="E51" s="12">
        <v>37</v>
      </c>
      <c r="F51" s="12">
        <v>38</v>
      </c>
      <c r="G51" s="12">
        <v>39</v>
      </c>
      <c r="H51" s="12">
        <v>41</v>
      </c>
      <c r="I51" s="12">
        <v>42</v>
      </c>
      <c r="J51" s="12"/>
      <c r="K51" s="12"/>
      <c r="L51" s="12"/>
      <c r="M51" s="12"/>
      <c r="N51" s="12"/>
      <c r="O51" s="12"/>
    </row>
    <row r="52" spans="1:15" x14ac:dyDescent="0.25">
      <c r="B52" t="s">
        <v>100</v>
      </c>
      <c r="D52" s="12">
        <v>36</v>
      </c>
      <c r="E52" s="12">
        <v>37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25">
      <c r="B53" t="s">
        <v>101</v>
      </c>
      <c r="D53" s="12">
        <v>38</v>
      </c>
      <c r="E53" s="12">
        <v>39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25">
      <c r="B54" t="s">
        <v>102</v>
      </c>
      <c r="D54" s="12">
        <v>41</v>
      </c>
      <c r="E54" s="12">
        <v>42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</row>
  </sheetData>
  <sheetProtection sheet="1"/>
  <mergeCells count="1">
    <mergeCell ref="D4:O4"/>
  </mergeCells>
  <phoneticPr fontId="7" type="noConversion"/>
  <conditionalFormatting sqref="B6 B11 B14 B21 B27 B29 B34 B37 B47 B40">
    <cfRule type="expression" dxfId="6" priority="3" stopIfTrue="1">
      <formula>$A6&gt;""</formula>
    </cfRule>
  </conditionalFormatting>
  <conditionalFormatting sqref="B51">
    <cfRule type="expression" dxfId="5" priority="1" stopIfTrue="1">
      <formula>$A51&gt;""</formula>
    </cfRule>
  </conditionalFormatting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8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2"/>
  <sheetViews>
    <sheetView tabSelected="1" zoomScale="110" zoomScaleNormal="110" workbookViewId="0">
      <selection activeCell="B2" sqref="B2"/>
    </sheetView>
  </sheetViews>
  <sheetFormatPr baseColWidth="10" defaultRowHeight="15.6" customHeight="1" x14ac:dyDescent="0.25"/>
  <cols>
    <col min="1" max="1" width="4.5546875" style="3" customWidth="1"/>
    <col min="2" max="2" width="64" style="3" customWidth="1"/>
    <col min="3" max="3" width="14" style="13" customWidth="1"/>
    <col min="4" max="4" width="3" style="3" customWidth="1"/>
    <col min="5" max="5" width="25.33203125" style="3" customWidth="1"/>
    <col min="6" max="6" width="11.44140625" style="3" customWidth="1"/>
    <col min="7" max="15" width="11.44140625" style="3" hidden="1" customWidth="1"/>
    <col min="16" max="16" width="9.44140625" style="3" customWidth="1"/>
    <col min="17" max="17" width="5.5546875" style="3" customWidth="1"/>
    <col min="18" max="18" width="6.109375" style="3" customWidth="1"/>
    <col min="19" max="19" width="3.44140625" style="14" customWidth="1"/>
    <col min="20" max="20" width="6.44140625" style="14" customWidth="1"/>
    <col min="21" max="29" width="5" style="3" customWidth="1"/>
    <col min="30" max="16384" width="11.5546875" style="3"/>
  </cols>
  <sheetData>
    <row r="1" spans="1:19" ht="21.9" customHeight="1" x14ac:dyDescent="0.25">
      <c r="A1" s="88" t="str">
        <f>Accueil!$D$7&amp;", classe "&amp;Accueil!$D$9&amp;", "&amp;Accueil!D11</f>
        <v>École de xxxx, classe CE2, M. XXX</v>
      </c>
      <c r="B1" s="88"/>
      <c r="C1" s="88"/>
    </row>
    <row r="2" spans="1:19" ht="21.9" customHeight="1" x14ac:dyDescent="0.25">
      <c r="A2" s="16"/>
      <c r="B2" s="17" t="s">
        <v>107</v>
      </c>
      <c r="C2" s="3"/>
      <c r="E2" s="3" t="s">
        <v>53</v>
      </c>
      <c r="R2"/>
    </row>
    <row r="3" spans="1:19" ht="13.2" x14ac:dyDescent="0.25">
      <c r="C3" s="3"/>
    </row>
    <row r="4" spans="1:19" ht="19.2" x14ac:dyDescent="0.3">
      <c r="B4" s="15" t="str">
        <f>"Année scolaire "&amp;Accueil!D5&amp;", période "&amp;Accueil!D13</f>
        <v xml:space="preserve">Année scolaire 2016-2017, période </v>
      </c>
      <c r="C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9" ht="13.2" x14ac:dyDescent="0.25">
      <c r="C5" s="20" t="s">
        <v>54</v>
      </c>
      <c r="E5" s="19"/>
      <c r="F5" s="21" t="s">
        <v>55</v>
      </c>
      <c r="G5" s="89" t="s">
        <v>18</v>
      </c>
      <c r="H5" s="89"/>
      <c r="I5" s="89"/>
      <c r="J5" s="89"/>
      <c r="K5" s="89"/>
      <c r="L5" s="89"/>
      <c r="M5" s="89"/>
      <c r="N5" s="89"/>
      <c r="O5" s="19"/>
      <c r="P5" s="19"/>
      <c r="Q5" s="19"/>
      <c r="R5" s="19"/>
    </row>
    <row r="6" spans="1:19" ht="15.6" customHeight="1" x14ac:dyDescent="0.25">
      <c r="B6" s="22" t="str">
        <f>Competences!B6</f>
        <v>Dénombrer, utiliser les groupements par 10</v>
      </c>
      <c r="C6" s="36" t="str">
        <f t="shared" ref="C6:C54" si="0">(COUNTIF(G6:N6,1)+COUNTIF(G6:N6,2))&amp;"/"&amp;(COUNTIF(G6:N6,"&gt;0")+COUNTIF(G6:N6,0))</f>
        <v>0/5</v>
      </c>
      <c r="E6" s="23"/>
      <c r="F6" s="24">
        <f t="shared" ref="F6:F29" si="1">(COUNTIF(G6:N6,1)+COUNTIF(G6:N6,2))/(COUNTIF(G6:N6,"&gt;0")+COUNTIF(G6:N6,0))</f>
        <v>0</v>
      </c>
      <c r="G6" s="25">
        <f>IF(Competences!D6="","",VLOOKUP($B$2,Donnees!$A$6:$AZ$102,Competences!D6+1,0))</f>
        <v>0</v>
      </c>
      <c r="H6" s="25">
        <f>IF(Competences!E6="","",VLOOKUP($B$2,Donnees!$A$6:$AZ$102,Competences!E6+1,0))</f>
        <v>0</v>
      </c>
      <c r="I6" s="25">
        <f>IF(Competences!F6="","",VLOOKUP($B$2,Donnees!$A$6:$AZ$102,Competences!F6+1,0))</f>
        <v>0</v>
      </c>
      <c r="J6" s="25">
        <f>IF(Competences!G6="","",VLOOKUP($B$2,Donnees!$A$6:$AZ$102,Competences!G6+1,0))</f>
        <v>0</v>
      </c>
      <c r="K6" s="25">
        <f>IF(Competences!H6="","",VLOOKUP($B$2,Donnees!$A$6:$AZ$102,Competences!H6+1,0))</f>
        <v>0</v>
      </c>
      <c r="L6" s="25" t="str">
        <f>IF(Competences!I6="","",VLOOKUP($B$2,Donnees!$A$6:$AZ$102,Competences!I6+1,0))</f>
        <v/>
      </c>
      <c r="M6" s="25" t="str">
        <f>IF(Competences!J6="","",VLOOKUP($B$2,Donnees!$A$6:$AZ$102,Competences!J6+1,0))</f>
        <v/>
      </c>
      <c r="N6" s="25" t="str">
        <f>IF(Competences!K6="","",VLOOKUP($B$2,Donnees!$A$6:$AZ$102,Competences!K6+1,0))</f>
        <v/>
      </c>
      <c r="O6" s="26">
        <f>COUNTIF(G6:N6,1)+COUNTIF(G6:N6,2)</f>
        <v>0</v>
      </c>
      <c r="P6" s="26">
        <f>(COUNTIF(G6:N6,"&gt;0")+COUNTIF(G6:N6,0))</f>
        <v>5</v>
      </c>
      <c r="Q6" s="26"/>
      <c r="R6" s="23"/>
      <c r="S6" s="27"/>
    </row>
    <row r="7" spans="1:19" ht="15.6" hidden="1" customHeight="1" x14ac:dyDescent="0.25">
      <c r="B7" s="39" t="str">
        <f>Competences!B7</f>
        <v>Dénombrer des points</v>
      </c>
      <c r="C7" s="77" t="str">
        <f t="shared" si="0"/>
        <v>0/2</v>
      </c>
      <c r="E7" s="23"/>
      <c r="F7" s="24">
        <f t="shared" si="1"/>
        <v>0</v>
      </c>
      <c r="G7" s="25">
        <f>IF(Competences!D7="","",VLOOKUP($B$2,Donnees!$A$6:$AZ$102,Competences!D7+1,0))</f>
        <v>0</v>
      </c>
      <c r="H7" s="25">
        <f>IF(Competences!E7="","",VLOOKUP($B$2,Donnees!$A$6:$AZ$102,Competences!E7+1,0))</f>
        <v>0</v>
      </c>
      <c r="I7" s="25" t="str">
        <f>IF(Competences!F7="","",VLOOKUP($B$2,Donnees!$A$6:$AZ$102,Competences!F7+1,0))</f>
        <v/>
      </c>
      <c r="J7" s="25" t="str">
        <f>IF(Competences!G7="","",VLOOKUP($B$2,Donnees!$A$6:$AZ$102,Competences!G7+1,0))</f>
        <v/>
      </c>
      <c r="K7" s="25" t="str">
        <f>IF(Competences!H7="","",VLOOKUP($B$2,Donnees!$A$6:$AZ$102,Competences!H7+1,0))</f>
        <v/>
      </c>
      <c r="L7" s="25" t="str">
        <f>IF(Competences!I7="","",VLOOKUP($B$2,Donnees!$A$6:$AZ$102,Competences!I7+1,0))</f>
        <v/>
      </c>
      <c r="M7" s="25" t="str">
        <f>IF(Competences!J7="","",VLOOKUP($B$2,Donnees!$A$6:$AZ$102,Competences!J7+1,0))</f>
        <v/>
      </c>
      <c r="N7" s="25" t="str">
        <f>IF(Competences!K7="","",VLOOKUP($B$2,Donnees!$A$6:$AZ$102,Competences!K7+1,0))</f>
        <v/>
      </c>
      <c r="O7" s="26"/>
      <c r="P7" s="26"/>
      <c r="Q7" s="23"/>
      <c r="R7" s="23"/>
      <c r="S7" s="27"/>
    </row>
    <row r="8" spans="1:19" ht="15.6" hidden="1" customHeight="1" x14ac:dyDescent="0.25">
      <c r="B8" s="39" t="str">
        <f>Competences!B8</f>
        <v>Compter 148 feutres</v>
      </c>
      <c r="C8" s="77" t="str">
        <f t="shared" si="0"/>
        <v>0/1</v>
      </c>
      <c r="E8" s="23"/>
      <c r="F8" s="24">
        <f t="shared" si="1"/>
        <v>0</v>
      </c>
      <c r="G8" s="25">
        <f>IF(Competences!D8="","",VLOOKUP($B$2,Donnees!$A$6:$AZ$102,Competences!D8+1,0))</f>
        <v>0</v>
      </c>
      <c r="H8" s="25" t="str">
        <f>IF(Competences!E8="","",VLOOKUP($B$2,Donnees!$A$6:$AZ$102,Competences!E8+1,0))</f>
        <v/>
      </c>
      <c r="I8" s="25" t="str">
        <f>IF(Competences!F8="","",VLOOKUP($B$2,Donnees!$A$6:$AZ$102,Competences!F8+1,0))</f>
        <v/>
      </c>
      <c r="J8" s="25" t="str">
        <f>IF(Competences!G8="","",VLOOKUP($B$2,Donnees!$A$6:$AZ$102,Competences!G8+1,0))</f>
        <v/>
      </c>
      <c r="K8" s="25" t="str">
        <f>IF(Competences!H8="","",VLOOKUP($B$2,Donnees!$A$6:$AZ$102,Competences!H8+1,0))</f>
        <v/>
      </c>
      <c r="L8" s="25" t="str">
        <f>IF(Competences!I8="","",VLOOKUP($B$2,Donnees!$A$6:$AZ$102,Competences!I8+1,0))</f>
        <v/>
      </c>
      <c r="M8" s="25" t="str">
        <f>IF(Competences!J8="","",VLOOKUP($B$2,Donnees!$A$6:$AZ$102,Competences!J8+1,0))</f>
        <v/>
      </c>
      <c r="N8" s="25" t="str">
        <f>IF(Competences!K8="","",VLOOKUP($B$2,Donnees!$A$6:$AZ$102,Competences!K8+1,0))</f>
        <v/>
      </c>
      <c r="O8" s="26"/>
      <c r="P8" s="26"/>
      <c r="Q8" s="23"/>
      <c r="R8" s="23"/>
      <c r="S8" s="27"/>
    </row>
    <row r="9" spans="1:19" ht="15.6" hidden="1" customHeight="1" x14ac:dyDescent="0.25">
      <c r="B9" s="39" t="str">
        <f>Competences!B9</f>
        <v>Compter 507 feutres</v>
      </c>
      <c r="C9" s="77" t="str">
        <f t="shared" si="0"/>
        <v>0/1</v>
      </c>
      <c r="E9" s="23"/>
      <c r="F9" s="24">
        <f t="shared" si="1"/>
        <v>0</v>
      </c>
      <c r="G9" s="25">
        <f>IF(Competences!D9="","",VLOOKUP($B$2,Donnees!$A$6:$AZ$102,Competences!D9+1,0))</f>
        <v>0</v>
      </c>
      <c r="H9" s="25" t="str">
        <f>IF(Competences!E9="","",VLOOKUP($B$2,Donnees!$A$6:$AZ$102,Competences!E9+1,0))</f>
        <v/>
      </c>
      <c r="I9" s="25" t="str">
        <f>IF(Competences!F9="","",VLOOKUP($B$2,Donnees!$A$6:$AZ$102,Competences!F9+1,0))</f>
        <v/>
      </c>
      <c r="J9" s="25" t="str">
        <f>IF(Competences!G9="","",VLOOKUP($B$2,Donnees!$A$6:$AZ$102,Competences!G9+1,0))</f>
        <v/>
      </c>
      <c r="K9" s="25" t="str">
        <f>IF(Competences!H9="","",VLOOKUP($B$2,Donnees!$A$6:$AZ$102,Competences!H9+1,0))</f>
        <v/>
      </c>
      <c r="L9" s="25" t="str">
        <f>IF(Competences!I9="","",VLOOKUP($B$2,Donnees!$A$6:$AZ$102,Competences!I9+1,0))</f>
        <v/>
      </c>
      <c r="M9" s="25" t="str">
        <f>IF(Competences!J9="","",VLOOKUP($B$2,Donnees!$A$6:$AZ$102,Competences!J9+1,0))</f>
        <v/>
      </c>
      <c r="N9" s="25" t="str">
        <f>IF(Competences!K9="","",VLOOKUP($B$2,Donnees!$A$6:$AZ$102,Competences!K9+1,0))</f>
        <v/>
      </c>
      <c r="O9" s="26"/>
      <c r="P9" s="26"/>
      <c r="Q9" s="23"/>
      <c r="R9" s="23"/>
      <c r="S9" s="27"/>
    </row>
    <row r="10" spans="1:19" ht="15.6" hidden="1" customHeight="1" x14ac:dyDescent="0.25">
      <c r="B10" s="39" t="str">
        <f>Competences!B10</f>
        <v xml:space="preserve">Compter 4 boîtes et 6 feutres seuls </v>
      </c>
      <c r="C10" s="77" t="str">
        <f t="shared" si="0"/>
        <v>0/1</v>
      </c>
      <c r="E10" s="23"/>
      <c r="F10" s="24">
        <f t="shared" si="1"/>
        <v>0</v>
      </c>
      <c r="G10" s="25">
        <f>IF(Competences!D10="","",VLOOKUP($B$2,Donnees!$A$6:$AZ$102,Competences!D10+1,0))</f>
        <v>0</v>
      </c>
      <c r="H10" s="25" t="str">
        <f>IF(Competences!E10="","",VLOOKUP($B$2,Donnees!$A$6:$AZ$102,Competences!E10+1,0))</f>
        <v/>
      </c>
      <c r="I10" s="25" t="str">
        <f>IF(Competences!F10="","",VLOOKUP($B$2,Donnees!$A$6:$AZ$102,Competences!F10+1,0))</f>
        <v/>
      </c>
      <c r="J10" s="25" t="str">
        <f>IF(Competences!G10="","",VLOOKUP($B$2,Donnees!$A$6:$AZ$102,Competences!G10+1,0))</f>
        <v/>
      </c>
      <c r="K10" s="25" t="str">
        <f>IF(Competences!H10="","",VLOOKUP($B$2,Donnees!$A$6:$AZ$102,Competences!H10+1,0))</f>
        <v/>
      </c>
      <c r="L10" s="25" t="str">
        <f>IF(Competences!I10="","",VLOOKUP($B$2,Donnees!$A$6:$AZ$102,Competences!I10+1,0))</f>
        <v/>
      </c>
      <c r="M10" s="25" t="str">
        <f>IF(Competences!J10="","",VLOOKUP($B$2,Donnees!$A$6:$AZ$102,Competences!J10+1,0))</f>
        <v/>
      </c>
      <c r="N10" s="25" t="str">
        <f>IF(Competences!K10="","",VLOOKUP($B$2,Donnees!$A$6:$AZ$102,Competences!K10+1,0))</f>
        <v/>
      </c>
      <c r="O10" s="26"/>
      <c r="P10" s="26"/>
      <c r="Q10" s="23"/>
      <c r="R10" s="23"/>
      <c r="S10" s="27"/>
    </row>
    <row r="11" spans="1:19" ht="15.6" customHeight="1" x14ac:dyDescent="0.25">
      <c r="B11" s="22" t="str">
        <f>Competences!B11</f>
        <v>Savoir utiliser milliers, centaines, dizaines et unités</v>
      </c>
      <c r="C11" s="36" t="str">
        <f t="shared" si="0"/>
        <v>0/2</v>
      </c>
      <c r="E11" s="23"/>
      <c r="F11" s="24">
        <f t="shared" si="1"/>
        <v>0</v>
      </c>
      <c r="G11" s="25">
        <f>IF(Competences!D11="","",VLOOKUP($B$2,Donnees!$A$6:$AZ$102,Competences!D11+1,0))</f>
        <v>0</v>
      </c>
      <c r="H11" s="25">
        <f>IF(Competences!E11="","",VLOOKUP($B$2,Donnees!$A$6:$AZ$102,Competences!E11+1,0))</f>
        <v>0</v>
      </c>
      <c r="I11" s="25" t="str">
        <f>IF(Competences!F11="","",VLOOKUP($B$2,Donnees!$A$6:$AZ$102,Competences!F11+1,0))</f>
        <v/>
      </c>
      <c r="J11" s="25" t="str">
        <f>IF(Competences!G11="","",VLOOKUP($B$2,Donnees!$A$6:$AZ$102,Competences!G11+1,0))</f>
        <v/>
      </c>
      <c r="K11" s="25" t="str">
        <f>IF(Competences!H11="","",VLOOKUP($B$2,Donnees!$A$6:$AZ$102,Competences!H11+1,0))</f>
        <v/>
      </c>
      <c r="L11" s="25" t="str">
        <f>IF(Competences!I11="","",VLOOKUP($B$2,Donnees!$A$6:$AZ$102,Competences!I11+1,0))</f>
        <v/>
      </c>
      <c r="M11" s="25" t="str">
        <f>IF(Competences!J11="","",VLOOKUP($B$2,Donnees!$A$6:$AZ$102,Competences!J11+1,0))</f>
        <v/>
      </c>
      <c r="N11" s="25" t="str">
        <f>IF(Competences!K11="","",VLOOKUP($B$2,Donnees!$A$6:$AZ$102,Competences!K11+1,0))</f>
        <v/>
      </c>
      <c r="O11" s="26">
        <f>COUNTIF(G11:N11,1)+COUNTIF(G11:N11,2)</f>
        <v>0</v>
      </c>
      <c r="P11" s="26">
        <f>(COUNTIF(G11:N11,"&gt;0")+COUNTIF(G11:N11,0))</f>
        <v>2</v>
      </c>
      <c r="Q11" s="23"/>
      <c r="R11" s="23"/>
    </row>
    <row r="12" spans="1:19" ht="15.6" hidden="1" customHeight="1" x14ac:dyDescent="0.25">
      <c r="B12" s="39" t="str">
        <f>Competences!B12</f>
        <v>Ajouter 10 - 100 dizaines entières</v>
      </c>
      <c r="C12" s="36" t="str">
        <f t="shared" si="0"/>
        <v>0/1</v>
      </c>
      <c r="E12" s="23"/>
      <c r="F12" s="24">
        <f t="shared" si="1"/>
        <v>0</v>
      </c>
      <c r="G12" s="25">
        <f>IF(Competences!D12="","",VLOOKUP($B$2,Donnees!$A$6:$AZ$102,Competences!D12+1,0))</f>
        <v>0</v>
      </c>
      <c r="H12" s="25" t="str">
        <f>IF(Competences!E12="","",VLOOKUP($B$2,Donnees!$A$6:$AZ$102,Competences!E12+1,0))</f>
        <v/>
      </c>
      <c r="I12" s="25" t="str">
        <f>IF(Competences!F12="","",VLOOKUP($B$2,Donnees!$A$6:$AZ$102,Competences!F12+1,0))</f>
        <v/>
      </c>
      <c r="J12" s="25" t="str">
        <f>IF(Competences!G12="","",VLOOKUP($B$2,Donnees!$A$6:$AZ$102,Competences!G12+1,0))</f>
        <v/>
      </c>
      <c r="K12" s="25" t="str">
        <f>IF(Competences!H12="","",VLOOKUP($B$2,Donnees!$A$6:$AZ$102,Competences!H12+1,0))</f>
        <v/>
      </c>
      <c r="L12" s="25" t="str">
        <f>IF(Competences!I12="","",VLOOKUP($B$2,Donnees!$A$6:$AZ$102,Competences!I12+1,0))</f>
        <v/>
      </c>
      <c r="M12" s="25" t="str">
        <f>IF(Competences!J12="","",VLOOKUP($B$2,Donnees!$A$6:$AZ$102,Competences!J12+1,0))</f>
        <v/>
      </c>
      <c r="N12" s="25" t="str">
        <f>IF(Competences!K12="","",VLOOKUP($B$2,Donnees!$A$6:$AZ$102,Competences!K12+1,0))</f>
        <v/>
      </c>
      <c r="O12" s="26"/>
      <c r="P12" s="26"/>
      <c r="Q12" s="23"/>
      <c r="R12" s="23"/>
    </row>
    <row r="13" spans="1:19" ht="15.6" hidden="1" customHeight="1" x14ac:dyDescent="0.25">
      <c r="B13" s="39" t="str">
        <f>Competences!B13</f>
        <v>Retrancher 10 - 100 dizaines entières</v>
      </c>
      <c r="C13" s="36" t="str">
        <f t="shared" si="0"/>
        <v>0/1</v>
      </c>
      <c r="E13" s="23"/>
      <c r="F13" s="24">
        <f t="shared" si="1"/>
        <v>0</v>
      </c>
      <c r="G13" s="25">
        <f>IF(Competences!D13="","",VLOOKUP($B$2,Donnees!$A$6:$AZ$102,Competences!D13+1,0))</f>
        <v>0</v>
      </c>
      <c r="H13" s="25" t="str">
        <f>IF(Competences!E13="","",VLOOKUP($B$2,Donnees!$A$6:$AZ$102,Competences!E13+1,0))</f>
        <v/>
      </c>
      <c r="I13" s="25" t="str">
        <f>IF(Competences!F13="","",VLOOKUP($B$2,Donnees!$A$6:$AZ$102,Competences!F13+1,0))</f>
        <v/>
      </c>
      <c r="J13" s="25" t="str">
        <f>IF(Competences!G13="","",VLOOKUP($B$2,Donnees!$A$6:$AZ$102,Competences!G13+1,0))</f>
        <v/>
      </c>
      <c r="K13" s="25" t="str">
        <f>IF(Competences!H13="","",VLOOKUP($B$2,Donnees!$A$6:$AZ$102,Competences!H13+1,0))</f>
        <v/>
      </c>
      <c r="L13" s="25" t="str">
        <f>IF(Competences!I13="","",VLOOKUP($B$2,Donnees!$A$6:$AZ$102,Competences!I13+1,0))</f>
        <v/>
      </c>
      <c r="M13" s="25" t="str">
        <f>IF(Competences!J13="","",VLOOKUP($B$2,Donnees!$A$6:$AZ$102,Competences!J13+1,0))</f>
        <v/>
      </c>
      <c r="N13" s="25" t="str">
        <f>IF(Competences!K13="","",VLOOKUP($B$2,Donnees!$A$6:$AZ$102,Competences!K13+1,0))</f>
        <v/>
      </c>
      <c r="O13" s="26"/>
      <c r="P13" s="26"/>
      <c r="Q13" s="23"/>
      <c r="R13" s="23"/>
    </row>
    <row r="14" spans="1:19" ht="15.6" customHeight="1" x14ac:dyDescent="0.25">
      <c r="B14" s="22" t="str">
        <f>Competences!B14</f>
        <v>Reconnaître un même nombre écrit sous diverses formes</v>
      </c>
      <c r="C14" s="36" t="str">
        <f t="shared" si="0"/>
        <v>0/6</v>
      </c>
      <c r="E14" s="23"/>
      <c r="F14" s="24">
        <f t="shared" si="1"/>
        <v>0</v>
      </c>
      <c r="G14" s="25">
        <f>IF(Competences!D14="","",VLOOKUP($B$2,Donnees!$A$6:$AZ$102,Competences!D14+1,0))</f>
        <v>0</v>
      </c>
      <c r="H14" s="25">
        <f>IF(Competences!E14="","",VLOOKUP($B$2,Donnees!$A$6:$AZ$102,Competences!E14+1,0))</f>
        <v>0</v>
      </c>
      <c r="I14" s="25">
        <f>IF(Competences!F14="","",VLOOKUP($B$2,Donnees!$A$6:$AZ$102,Competences!F14+1,0))</f>
        <v>0</v>
      </c>
      <c r="J14" s="25">
        <f>IF(Competences!G14="","",VLOOKUP($B$2,Donnees!$A$6:$AZ$102,Competences!G14+1,0))</f>
        <v>0</v>
      </c>
      <c r="K14" s="25">
        <f>IF(Competences!H14="","",VLOOKUP($B$2,Donnees!$A$6:$AZ$102,Competences!H14+1,0))</f>
        <v>0</v>
      </c>
      <c r="L14" s="25">
        <f>IF(Competences!I14="","",VLOOKUP($B$2,Donnees!$A$6:$AZ$102,Competences!I14+1,0))</f>
        <v>0</v>
      </c>
      <c r="M14" s="25" t="str">
        <f>IF(Competences!J14="","",VLOOKUP($B$2,Donnees!$A$6:$AZ$102,Competences!J14+1,0))</f>
        <v/>
      </c>
      <c r="N14" s="25" t="str">
        <f>IF(Competences!K14="","",VLOOKUP($B$2,Donnees!$A$6:$AZ$102,Competences!K14+1,0))</f>
        <v/>
      </c>
      <c r="O14" s="26">
        <f>COUNTIF(G14:N14,1)+COUNTIF(G14:N14,2)</f>
        <v>0</v>
      </c>
      <c r="P14" s="26">
        <f>(COUNTIF(G14:N14,"&gt;0")+COUNTIF(G14:N14,0))</f>
        <v>6</v>
      </c>
      <c r="Q14" s="23"/>
      <c r="R14" s="23"/>
    </row>
    <row r="15" spans="1:19" ht="15.6" hidden="1" customHeight="1" x14ac:dyDescent="0.25">
      <c r="B15" s="39" t="str">
        <f>Competences!B15</f>
        <v>780 + 4</v>
      </c>
      <c r="C15" s="36" t="str">
        <f t="shared" si="0"/>
        <v>0/1</v>
      </c>
      <c r="E15" s="23"/>
      <c r="F15" s="24">
        <f t="shared" si="1"/>
        <v>0</v>
      </c>
      <c r="G15" s="25">
        <f>IF(Competences!D15="","",VLOOKUP($B$2,Donnees!$A$6:$AZ$102,Competences!D15+1,0))</f>
        <v>0</v>
      </c>
      <c r="H15" s="25" t="str">
        <f>IF(Competences!E15="","",VLOOKUP($B$2,Donnees!$A$6:$AZ$102,Competences!E15+1,0))</f>
        <v/>
      </c>
      <c r="I15" s="25" t="str">
        <f>IF(Competences!F15="","",VLOOKUP($B$2,Donnees!$A$6:$AZ$102,Competences!F15+1,0))</f>
        <v/>
      </c>
      <c r="J15" s="25" t="str">
        <f>IF(Competences!G15="","",VLOOKUP($B$2,Donnees!$A$6:$AZ$102,Competences!G15+1,0))</f>
        <v/>
      </c>
      <c r="K15" s="25" t="str">
        <f>IF(Competences!H15="","",VLOOKUP($B$2,Donnees!$A$6:$AZ$102,Competences!H15+1,0))</f>
        <v/>
      </c>
      <c r="L15" s="25" t="str">
        <f>IF(Competences!I15="","",VLOOKUP($B$2,Donnees!$A$6:$AZ$102,Competences!I15+1,0))</f>
        <v/>
      </c>
      <c r="M15" s="25" t="str">
        <f>IF(Competences!J15="","",VLOOKUP($B$2,Donnees!$A$6:$AZ$102,Competences!J15+1,0))</f>
        <v/>
      </c>
      <c r="N15" s="25" t="str">
        <f>IF(Competences!K15="","",VLOOKUP($B$2,Donnees!$A$6:$AZ$102,Competences!K15+1,0))</f>
        <v/>
      </c>
      <c r="O15" s="26"/>
      <c r="P15" s="26"/>
      <c r="Q15" s="23"/>
      <c r="R15" s="23"/>
    </row>
    <row r="16" spans="1:19" ht="15.6" hidden="1" customHeight="1" x14ac:dyDescent="0.25">
      <c r="B16" s="39" t="str">
        <f>Competences!B16</f>
        <v>7 dizaines et 84 unités</v>
      </c>
      <c r="C16" s="36" t="str">
        <f t="shared" si="0"/>
        <v>0/1</v>
      </c>
      <c r="E16" s="23"/>
      <c r="F16" s="24">
        <f t="shared" si="1"/>
        <v>0</v>
      </c>
      <c r="G16" s="25">
        <f>IF(Competences!D16="","",VLOOKUP($B$2,Donnees!$A$6:$AZ$102,Competences!D16+1,0))</f>
        <v>0</v>
      </c>
      <c r="H16" s="25" t="str">
        <f>IF(Competences!E16="","",VLOOKUP($B$2,Donnees!$A$6:$AZ$102,Competences!E16+1,0))</f>
        <v/>
      </c>
      <c r="I16" s="25" t="str">
        <f>IF(Competences!F16="","",VLOOKUP($B$2,Donnees!$A$6:$AZ$102,Competences!F16+1,0))</f>
        <v/>
      </c>
      <c r="J16" s="25" t="str">
        <f>IF(Competences!G16="","",VLOOKUP($B$2,Donnees!$A$6:$AZ$102,Competences!G16+1,0))</f>
        <v/>
      </c>
      <c r="K16" s="25" t="str">
        <f>IF(Competences!H16="","",VLOOKUP($B$2,Donnees!$A$6:$AZ$102,Competences!H16+1,0))</f>
        <v/>
      </c>
      <c r="L16" s="25" t="str">
        <f>IF(Competences!I16="","",VLOOKUP($B$2,Donnees!$A$6:$AZ$102,Competences!I16+1,0))</f>
        <v/>
      </c>
      <c r="M16" s="25" t="str">
        <f>IF(Competences!J16="","",VLOOKUP($B$2,Donnees!$A$6:$AZ$102,Competences!J16+1,0))</f>
        <v/>
      </c>
      <c r="N16" s="25" t="str">
        <f>IF(Competences!K16="","",VLOOKUP($B$2,Donnees!$A$6:$AZ$102,Competences!K16+1,0))</f>
        <v/>
      </c>
      <c r="O16" s="26"/>
      <c r="P16" s="26"/>
      <c r="Q16" s="23"/>
      <c r="R16" s="23"/>
    </row>
    <row r="17" spans="2:18" ht="15.6" hidden="1" customHeight="1" x14ac:dyDescent="0.25">
      <c r="B17" s="39" t="str">
        <f>Competences!B17</f>
        <v>8 dizaines 7 centaines et 4 unités</v>
      </c>
      <c r="C17" s="36" t="str">
        <f t="shared" si="0"/>
        <v>0/1</v>
      </c>
      <c r="E17" s="23"/>
      <c r="F17" s="24">
        <f t="shared" si="1"/>
        <v>0</v>
      </c>
      <c r="G17" s="25">
        <f>IF(Competences!D17="","",VLOOKUP($B$2,Donnees!$A$6:$AZ$102,Competences!D17+1,0))</f>
        <v>0</v>
      </c>
      <c r="H17" s="25" t="str">
        <f>IF(Competences!E17="","",VLOOKUP($B$2,Donnees!$A$6:$AZ$102,Competences!E17+1,0))</f>
        <v/>
      </c>
      <c r="I17" s="25" t="str">
        <f>IF(Competences!F17="","",VLOOKUP($B$2,Donnees!$A$6:$AZ$102,Competences!F17+1,0))</f>
        <v/>
      </c>
      <c r="J17" s="25" t="str">
        <f>IF(Competences!G17="","",VLOOKUP($B$2,Donnees!$A$6:$AZ$102,Competences!G17+1,0))</f>
        <v/>
      </c>
      <c r="K17" s="25" t="str">
        <f>IF(Competences!H17="","",VLOOKUP($B$2,Donnees!$A$6:$AZ$102,Competences!H17+1,0))</f>
        <v/>
      </c>
      <c r="L17" s="25" t="str">
        <f>IF(Competences!I17="","",VLOOKUP($B$2,Donnees!$A$6:$AZ$102,Competences!I17+1,0))</f>
        <v/>
      </c>
      <c r="M17" s="25" t="str">
        <f>IF(Competences!J17="","",VLOOKUP($B$2,Donnees!$A$6:$AZ$102,Competences!J17+1,0))</f>
        <v/>
      </c>
      <c r="N17" s="25" t="str">
        <f>IF(Competences!K17="","",VLOOKUP($B$2,Donnees!$A$6:$AZ$102,Competences!K17+1,0))</f>
        <v/>
      </c>
      <c r="O17" s="26"/>
      <c r="P17" s="26"/>
      <c r="Q17" s="23"/>
      <c r="R17" s="23"/>
    </row>
    <row r="18" spans="2:18" ht="15.6" hidden="1" customHeight="1" x14ac:dyDescent="0.25">
      <c r="B18" s="39" t="str">
        <f>Competences!B18</f>
        <v>7 + 8 + 4</v>
      </c>
      <c r="C18" s="36" t="str">
        <f t="shared" si="0"/>
        <v>0/1</v>
      </c>
      <c r="E18" s="23"/>
      <c r="F18" s="24">
        <f t="shared" si="1"/>
        <v>0</v>
      </c>
      <c r="G18" s="25">
        <f>IF(Competences!D18="","",VLOOKUP($B$2,Donnees!$A$6:$AZ$102,Competences!D18+1,0))</f>
        <v>0</v>
      </c>
      <c r="H18" s="25" t="str">
        <f>IF(Competences!E18="","",VLOOKUP($B$2,Donnees!$A$6:$AZ$102,Competences!E18+1,0))</f>
        <v/>
      </c>
      <c r="I18" s="25" t="str">
        <f>IF(Competences!F18="","",VLOOKUP($B$2,Donnees!$A$6:$AZ$102,Competences!F18+1,0))</f>
        <v/>
      </c>
      <c r="J18" s="25" t="str">
        <f>IF(Competences!G18="","",VLOOKUP($B$2,Donnees!$A$6:$AZ$102,Competences!G18+1,0))</f>
        <v/>
      </c>
      <c r="K18" s="25" t="str">
        <f>IF(Competences!H18="","",VLOOKUP($B$2,Donnees!$A$6:$AZ$102,Competences!H18+1,0))</f>
        <v/>
      </c>
      <c r="L18" s="25" t="str">
        <f>IF(Competences!I18="","",VLOOKUP($B$2,Donnees!$A$6:$AZ$102,Competences!I18+1,0))</f>
        <v/>
      </c>
      <c r="M18" s="25" t="str">
        <f>IF(Competences!J18="","",VLOOKUP($B$2,Donnees!$A$6:$AZ$102,Competences!J18+1,0))</f>
        <v/>
      </c>
      <c r="N18" s="25" t="str">
        <f>IF(Competences!K18="","",VLOOKUP($B$2,Donnees!$A$6:$AZ$102,Competences!K18+1,0))</f>
        <v/>
      </c>
      <c r="O18" s="26"/>
      <c r="P18" s="26"/>
      <c r="Q18" s="23"/>
      <c r="R18" s="23"/>
    </row>
    <row r="19" spans="2:18" ht="15.6" hidden="1" customHeight="1" x14ac:dyDescent="0.25">
      <c r="B19" s="39" t="str">
        <f>Competences!B19</f>
        <v>700 + 80 + 4</v>
      </c>
      <c r="C19" s="36" t="str">
        <f t="shared" si="0"/>
        <v>0/1</v>
      </c>
      <c r="E19" s="23"/>
      <c r="F19" s="24">
        <f t="shared" si="1"/>
        <v>0</v>
      </c>
      <c r="G19" s="25">
        <f>IF(Competences!D19="","",VLOOKUP($B$2,Donnees!$A$6:$AZ$102,Competences!D19+1,0))</f>
        <v>0</v>
      </c>
      <c r="H19" s="25" t="str">
        <f>IF(Competences!E19="","",VLOOKUP($B$2,Donnees!$A$6:$AZ$102,Competences!E19+1,0))</f>
        <v/>
      </c>
      <c r="I19" s="25" t="str">
        <f>IF(Competences!F19="","",VLOOKUP($B$2,Donnees!$A$6:$AZ$102,Competences!F19+1,0))</f>
        <v/>
      </c>
      <c r="J19" s="25" t="str">
        <f>IF(Competences!G19="","",VLOOKUP($B$2,Donnees!$A$6:$AZ$102,Competences!G19+1,0))</f>
        <v/>
      </c>
      <c r="K19" s="25" t="str">
        <f>IF(Competences!H19="","",VLOOKUP($B$2,Donnees!$A$6:$AZ$102,Competences!H19+1,0))</f>
        <v/>
      </c>
      <c r="L19" s="25" t="str">
        <f>IF(Competences!I19="","",VLOOKUP($B$2,Donnees!$A$6:$AZ$102,Competences!I19+1,0))</f>
        <v/>
      </c>
      <c r="M19" s="25" t="str">
        <f>IF(Competences!J19="","",VLOOKUP($B$2,Donnees!$A$6:$AZ$102,Competences!J19+1,0))</f>
        <v/>
      </c>
      <c r="N19" s="25" t="str">
        <f>IF(Competences!K19="","",VLOOKUP($B$2,Donnees!$A$6:$AZ$102,Competences!K19+1,0))</f>
        <v/>
      </c>
      <c r="O19" s="26"/>
      <c r="P19" s="26"/>
      <c r="Q19" s="23"/>
      <c r="R19" s="23"/>
    </row>
    <row r="20" spans="2:18" ht="15.6" hidden="1" customHeight="1" x14ac:dyDescent="0.25">
      <c r="B20" s="39" t="str">
        <f>Competences!B20</f>
        <v>8 centaines  7 dizaines et 4 unités</v>
      </c>
      <c r="C20" s="36" t="str">
        <f t="shared" si="0"/>
        <v>0/1</v>
      </c>
      <c r="E20" s="23"/>
      <c r="F20" s="24">
        <f t="shared" si="1"/>
        <v>0</v>
      </c>
      <c r="G20" s="25">
        <f>IF(Competences!D20="","",VLOOKUP($B$2,Donnees!$A$6:$AZ$102,Competences!D20+1,0))</f>
        <v>0</v>
      </c>
      <c r="H20" s="25" t="str">
        <f>IF(Competences!E20="","",VLOOKUP($B$2,Donnees!$A$6:$AZ$102,Competences!E20+1,0))</f>
        <v/>
      </c>
      <c r="I20" s="25" t="str">
        <f>IF(Competences!F20="","",VLOOKUP($B$2,Donnees!$A$6:$AZ$102,Competences!F20+1,0))</f>
        <v/>
      </c>
      <c r="J20" s="25" t="str">
        <f>IF(Competences!G20="","",VLOOKUP($B$2,Donnees!$A$6:$AZ$102,Competences!G20+1,0))</f>
        <v/>
      </c>
      <c r="K20" s="25" t="str">
        <f>IF(Competences!H20="","",VLOOKUP($B$2,Donnees!$A$6:$AZ$102,Competences!H20+1,0))</f>
        <v/>
      </c>
      <c r="L20" s="25" t="str">
        <f>IF(Competences!I20="","",VLOOKUP($B$2,Donnees!$A$6:$AZ$102,Competences!I20+1,0))</f>
        <v/>
      </c>
      <c r="M20" s="25" t="str">
        <f>IF(Competences!J20="","",VLOOKUP($B$2,Donnees!$A$6:$AZ$102,Competences!J20+1,0))</f>
        <v/>
      </c>
      <c r="N20" s="25" t="str">
        <f>IF(Competences!K20="","",VLOOKUP($B$2,Donnees!$A$6:$AZ$102,Competences!K20+1,0))</f>
        <v/>
      </c>
      <c r="O20" s="26"/>
      <c r="P20" s="26"/>
      <c r="Q20" s="23"/>
      <c r="R20" s="23"/>
    </row>
    <row r="21" spans="2:18" ht="15.6" customHeight="1" x14ac:dyDescent="0.25">
      <c r="B21" s="22" t="str">
        <f>Competences!B21</f>
        <v>Ecrire les nombres en chiffres et en lettres</v>
      </c>
      <c r="C21" s="36" t="str">
        <f t="shared" si="0"/>
        <v>0/5</v>
      </c>
      <c r="E21" s="23"/>
      <c r="F21" s="24">
        <f t="shared" si="1"/>
        <v>0</v>
      </c>
      <c r="G21" s="25">
        <f>IF(Competences!D21="","",VLOOKUP($B$2,Donnees!$A$6:$AZ$102,Competences!D21+1,0))</f>
        <v>0</v>
      </c>
      <c r="H21" s="25">
        <f>IF(Competences!E21="","",VLOOKUP($B$2,Donnees!$A$6:$AZ$102,Competences!E21+1,0))</f>
        <v>0</v>
      </c>
      <c r="I21" s="25">
        <f>IF(Competences!F21="","",VLOOKUP($B$2,Donnees!$A$6:$AZ$102,Competences!F21+1,0))</f>
        <v>0</v>
      </c>
      <c r="J21" s="25">
        <f>IF(Competences!G21="","",VLOOKUP($B$2,Donnees!$A$6:$AZ$102,Competences!G21+1,0))</f>
        <v>0</v>
      </c>
      <c r="K21" s="25">
        <f>IF(Competences!H21="","",VLOOKUP($B$2,Donnees!$A$6:$AZ$102,Competences!H21+1,0))</f>
        <v>0</v>
      </c>
      <c r="L21" s="25" t="str">
        <f>IF(Competences!I21="","",VLOOKUP($B$2,Donnees!$A$6:$AZ$102,Competences!I21+1,0))</f>
        <v/>
      </c>
      <c r="M21" s="25" t="str">
        <f>IF(Competences!J21="","",VLOOKUP($B$2,Donnees!$A$6:$AZ$102,Competences!J21+1,0))</f>
        <v/>
      </c>
      <c r="N21" s="25" t="str">
        <f>IF(Competences!K21="","",VLOOKUP($B$2,Donnees!$A$6:$AZ$102,Competences!K21+1,0))</f>
        <v/>
      </c>
      <c r="O21" s="26">
        <f>COUNTIF(G21:N21,1)+COUNTIF(G21:N21,2)</f>
        <v>0</v>
      </c>
      <c r="P21" s="26">
        <f>(COUNTIF(G21:N21,"&gt;0")+COUNTIF(G21:N21,0))</f>
        <v>5</v>
      </c>
      <c r="Q21" s="23"/>
      <c r="R21" s="23"/>
    </row>
    <row r="22" spans="2:18" ht="15.6" hidden="1" customHeight="1" x14ac:dyDescent="0.25">
      <c r="B22" s="39" t="str">
        <f>Competences!B22</f>
        <v>Dictée 254 - 98 - 875 - …</v>
      </c>
      <c r="C22" s="36" t="str">
        <f t="shared" si="0"/>
        <v>0/1</v>
      </c>
      <c r="E22" s="23"/>
      <c r="F22" s="24">
        <f t="shared" si="1"/>
        <v>0</v>
      </c>
      <c r="G22" s="25">
        <f>IF(Competences!D22="","",VLOOKUP($B$2,Donnees!$A$6:$AZ$102,Competences!D22+1,0))</f>
        <v>0</v>
      </c>
      <c r="H22" s="25" t="str">
        <f>IF(Competences!E22="","",VLOOKUP($B$2,Donnees!$A$6:$AZ$102,Competences!E22+1,0))</f>
        <v/>
      </c>
      <c r="I22" s="25" t="str">
        <f>IF(Competences!F22="","",VLOOKUP($B$2,Donnees!$A$6:$AZ$102,Competences!F22+1,0))</f>
        <v/>
      </c>
      <c r="J22" s="25" t="str">
        <f>IF(Competences!G22="","",VLOOKUP($B$2,Donnees!$A$6:$AZ$102,Competences!G22+1,0))</f>
        <v/>
      </c>
      <c r="K22" s="25" t="str">
        <f>IF(Competences!H22="","",VLOOKUP($B$2,Donnees!$A$6:$AZ$102,Competences!H22+1,0))</f>
        <v/>
      </c>
      <c r="L22" s="25" t="str">
        <f>IF(Competences!I22="","",VLOOKUP($B$2,Donnees!$A$6:$AZ$102,Competences!I22+1,0))</f>
        <v/>
      </c>
      <c r="M22" s="25" t="str">
        <f>IF(Competences!J22="","",VLOOKUP($B$2,Donnees!$A$6:$AZ$102,Competences!J22+1,0))</f>
        <v/>
      </c>
      <c r="N22" s="25" t="str">
        <f>IF(Competences!K22="","",VLOOKUP($B$2,Donnees!$A$6:$AZ$102,Competences!K22+1,0))</f>
        <v/>
      </c>
      <c r="O22" s="26"/>
      <c r="P22" s="26"/>
      <c r="Q22" s="23"/>
      <c r="R22" s="23"/>
    </row>
    <row r="23" spans="2:18" ht="15.6" hidden="1" customHeight="1" x14ac:dyDescent="0.25">
      <c r="B23" s="39" t="str">
        <f>Competences!B23</f>
        <v>Dictée 630 -209 - 900</v>
      </c>
      <c r="C23" s="36" t="str">
        <f t="shared" si="0"/>
        <v>0/1</v>
      </c>
      <c r="E23" s="23"/>
      <c r="F23" s="24">
        <f>(COUNTIF(G23:N23,1)+COUNTIF(G23:N23,2))/(COUNTIF(G23:N23,"&gt;0")+COUNTIF(G23:N23,0))</f>
        <v>0</v>
      </c>
      <c r="G23" s="25">
        <f>IF(Competences!D23="","",VLOOKUP($B$2,Donnees!$A$6:$AZ$102,Competences!D23+1,0))</f>
        <v>0</v>
      </c>
      <c r="H23" s="25" t="str">
        <f>IF(Competences!E23="","",VLOOKUP($B$2,Donnees!$A$6:$AZ$102,Competences!E23+1,0))</f>
        <v/>
      </c>
      <c r="I23" s="25" t="str">
        <f>IF(Competences!F23="","",VLOOKUP($B$2,Donnees!$A$6:$AZ$102,Competences!F23+1,0))</f>
        <v/>
      </c>
      <c r="J23" s="25" t="str">
        <f>IF(Competences!G23="","",VLOOKUP($B$2,Donnees!$A$6:$AZ$102,Competences!G23+1,0))</f>
        <v/>
      </c>
      <c r="K23" s="25" t="str">
        <f>IF(Competences!H23="","",VLOOKUP($B$2,Donnees!$A$6:$AZ$102,Competences!H23+1,0))</f>
        <v/>
      </c>
      <c r="L23" s="25" t="str">
        <f>IF(Competences!I23="","",VLOOKUP($B$2,Donnees!$A$6:$AZ$102,Competences!I23+1,0))</f>
        <v/>
      </c>
      <c r="M23" s="25" t="str">
        <f>IF(Competences!J23="","",VLOOKUP($B$2,Donnees!$A$6:$AZ$102,Competences!J23+1,0))</f>
        <v/>
      </c>
      <c r="N23" s="25" t="str">
        <f>IF(Competences!K23="","",VLOOKUP($B$2,Donnees!$A$6:$AZ$102,Competences!K23+1,0))</f>
        <v/>
      </c>
      <c r="O23" s="26"/>
      <c r="P23" s="26"/>
      <c r="Q23" s="23"/>
      <c r="R23" s="23"/>
    </row>
    <row r="24" spans="2:18" ht="15.6" hidden="1" customHeight="1" x14ac:dyDescent="0.25">
      <c r="B24" s="39" t="str">
        <f>Competences!B24</f>
        <v>Dictée 2 347 - 3100 - 2159</v>
      </c>
      <c r="C24" s="36" t="str">
        <f t="shared" si="0"/>
        <v>0/1</v>
      </c>
      <c r="F24" s="24">
        <f t="shared" si="1"/>
        <v>0</v>
      </c>
      <c r="G24" s="25">
        <f>IF(Competences!D24="","",VLOOKUP($B$2,Donnees!$A$6:$AZ$102,Competences!D24+1,0))</f>
        <v>0</v>
      </c>
      <c r="H24" s="25" t="str">
        <f>IF(Competences!E24="","",VLOOKUP($B$2,Donnees!$A$6:$AZ$102,Competences!E24+1,0))</f>
        <v/>
      </c>
      <c r="I24" s="25" t="str">
        <f>IF(Competences!F24="","",VLOOKUP($B$2,Donnees!$A$6:$AZ$102,Competences!F24+1,0))</f>
        <v/>
      </c>
      <c r="J24" s="25" t="str">
        <f>IF(Competences!G24="","",VLOOKUP($B$2,Donnees!$A$6:$AZ$102,Competences!G24+1,0))</f>
        <v/>
      </c>
      <c r="K24" s="25" t="str">
        <f>IF(Competences!H24="","",VLOOKUP($B$2,Donnees!$A$6:$AZ$102,Competences!H24+1,0))</f>
        <v/>
      </c>
      <c r="L24" s="25" t="str">
        <f>IF(Competences!I24="","",VLOOKUP($B$2,Donnees!$A$6:$AZ$102,Competences!I24+1,0))</f>
        <v/>
      </c>
      <c r="M24" s="25" t="str">
        <f>IF(Competences!J24="","",VLOOKUP($B$2,Donnees!$A$6:$AZ$102,Competences!J24+1,0))</f>
        <v/>
      </c>
      <c r="N24" s="25" t="str">
        <f>IF(Competences!K24="","",VLOOKUP($B$2,Donnees!$A$6:$AZ$102,Competences!K24+1,0))</f>
        <v/>
      </c>
      <c r="O24" s="26"/>
      <c r="P24" s="26"/>
    </row>
    <row r="25" spans="2:18" ht="15.6" hidden="1" customHeight="1" x14ac:dyDescent="0.25">
      <c r="B25" s="39" t="str">
        <f>Competences!B25</f>
        <v>… = … c … d … u</v>
      </c>
      <c r="C25" s="36" t="str">
        <f t="shared" si="0"/>
        <v>0/1</v>
      </c>
      <c r="F25" s="24">
        <f t="shared" si="1"/>
        <v>0</v>
      </c>
      <c r="G25" s="25">
        <f>IF(Competences!D25="","",VLOOKUP($B$2,Donnees!$A$6:$AZ$102,Competences!D25+1,0))</f>
        <v>0</v>
      </c>
      <c r="H25" s="25" t="str">
        <f>IF(Competences!E25="","",VLOOKUP($B$2,Donnees!$A$6:$AZ$102,Competences!E25+1,0))</f>
        <v/>
      </c>
      <c r="I25" s="25" t="str">
        <f>IF(Competences!F25="","",VLOOKUP($B$2,Donnees!$A$6:$AZ$102,Competences!F25+1,0))</f>
        <v/>
      </c>
      <c r="J25" s="25" t="str">
        <f>IF(Competences!G25="","",VLOOKUP($B$2,Donnees!$A$6:$AZ$102,Competences!G25+1,0))</f>
        <v/>
      </c>
      <c r="K25" s="25" t="str">
        <f>IF(Competences!H25="","",VLOOKUP($B$2,Donnees!$A$6:$AZ$102,Competences!H25+1,0))</f>
        <v/>
      </c>
      <c r="L25" s="25" t="str">
        <f>IF(Competences!I25="","",VLOOKUP($B$2,Donnees!$A$6:$AZ$102,Competences!I25+1,0))</f>
        <v/>
      </c>
      <c r="M25" s="25" t="str">
        <f>IF(Competences!J25="","",VLOOKUP($B$2,Donnees!$A$6:$AZ$102,Competences!J25+1,0))</f>
        <v/>
      </c>
      <c r="N25" s="25" t="str">
        <f>IF(Competences!K25="","",VLOOKUP($B$2,Donnees!$A$6:$AZ$102,Competences!K25+1,0))</f>
        <v/>
      </c>
      <c r="O25" s="26"/>
      <c r="P25" s="26"/>
    </row>
    <row r="26" spans="2:18" ht="15.6" hidden="1" customHeight="1" x14ac:dyDescent="0.25">
      <c r="B26" s="39" t="str">
        <f>Competences!B26</f>
        <v>Ecrire les nombres en lettres</v>
      </c>
      <c r="C26" s="36" t="str">
        <f t="shared" si="0"/>
        <v>0/1</v>
      </c>
      <c r="F26" s="24">
        <f t="shared" si="1"/>
        <v>0</v>
      </c>
      <c r="G26" s="25">
        <f>IF(Competences!D26="","",VLOOKUP($B$2,Donnees!$A$6:$AZ$102,Competences!D26+1,0))</f>
        <v>0</v>
      </c>
      <c r="H26" s="25" t="str">
        <f>IF(Competences!E26="","",VLOOKUP($B$2,Donnees!$A$6:$AZ$102,Competences!E26+1,0))</f>
        <v/>
      </c>
      <c r="I26" s="25" t="str">
        <f>IF(Competences!F26="","",VLOOKUP($B$2,Donnees!$A$6:$AZ$102,Competences!F26+1,0))</f>
        <v/>
      </c>
      <c r="J26" s="25" t="str">
        <f>IF(Competences!G26="","",VLOOKUP($B$2,Donnees!$A$6:$AZ$102,Competences!G26+1,0))</f>
        <v/>
      </c>
      <c r="K26" s="25" t="str">
        <f>IF(Competences!H26="","",VLOOKUP($B$2,Donnees!$A$6:$AZ$102,Competences!H26+1,0))</f>
        <v/>
      </c>
      <c r="L26" s="25" t="str">
        <f>IF(Competences!I26="","",VLOOKUP($B$2,Donnees!$A$6:$AZ$102,Competences!I26+1,0))</f>
        <v/>
      </c>
      <c r="M26" s="25" t="str">
        <f>IF(Competences!J26="","",VLOOKUP($B$2,Donnees!$A$6:$AZ$102,Competences!J26+1,0))</f>
        <v/>
      </c>
      <c r="N26" s="25" t="str">
        <f>IF(Competences!K26="","",VLOOKUP($B$2,Donnees!$A$6:$AZ$102,Competences!K26+1,0))</f>
        <v/>
      </c>
      <c r="O26" s="26"/>
      <c r="P26" s="26"/>
    </row>
    <row r="27" spans="2:18" ht="15.6" customHeight="1" x14ac:dyDescent="0.25">
      <c r="B27" s="22" t="str">
        <f>Competences!B27</f>
        <v>Compléter un tableau des nombres</v>
      </c>
      <c r="C27" s="36" t="str">
        <f t="shared" si="0"/>
        <v>0/1</v>
      </c>
      <c r="F27" s="24">
        <f t="shared" si="1"/>
        <v>0</v>
      </c>
      <c r="G27" s="25">
        <f>IF(Competences!D27="","",VLOOKUP($B$2,Donnees!$A$6:$AZ$102,Competences!D27+1,0))</f>
        <v>0</v>
      </c>
      <c r="H27" s="25" t="str">
        <f>IF(Competences!E27="","",VLOOKUP($B$2,Donnees!$A$6:$AZ$102,Competences!E27+1,0))</f>
        <v/>
      </c>
      <c r="I27" s="25" t="str">
        <f>IF(Competences!F27="","",VLOOKUP($B$2,Donnees!$A$6:$AZ$102,Competences!F27+1,0))</f>
        <v/>
      </c>
      <c r="J27" s="25" t="str">
        <f>IF(Competences!G27="","",VLOOKUP($B$2,Donnees!$A$6:$AZ$102,Competences!G27+1,0))</f>
        <v/>
      </c>
      <c r="K27" s="25" t="str">
        <f>IF(Competences!H27="","",VLOOKUP($B$2,Donnees!$A$6:$AZ$102,Competences!H27+1,0))</f>
        <v/>
      </c>
      <c r="L27" s="25" t="str">
        <f>IF(Competences!I27="","",VLOOKUP($B$2,Donnees!$A$6:$AZ$102,Competences!I27+1,0))</f>
        <v/>
      </c>
      <c r="M27" s="25" t="str">
        <f>IF(Competences!J27="","",VLOOKUP($B$2,Donnees!$A$6:$AZ$102,Competences!J27+1,0))</f>
        <v/>
      </c>
      <c r="N27" s="25" t="str">
        <f>IF(Competences!K27="","",VLOOKUP($B$2,Donnees!$A$6:$AZ$102,Competences!K27+1,0))</f>
        <v/>
      </c>
      <c r="O27" s="26">
        <f>COUNTIF(G27:N27,1)+COUNTIF(G27:N27,2)</f>
        <v>0</v>
      </c>
      <c r="P27" s="26">
        <f>(COUNTIF(G27:N27,"&gt;0")+COUNTIF(G27:N27,0))</f>
        <v>1</v>
      </c>
    </row>
    <row r="28" spans="2:18" ht="15.6" hidden="1" customHeight="1" x14ac:dyDescent="0.25">
      <c r="B28" s="39" t="str">
        <f>Competences!B28</f>
        <v>Tableau de nombres de 0 à 99</v>
      </c>
      <c r="C28" s="36" t="str">
        <f t="shared" si="0"/>
        <v>0/1</v>
      </c>
      <c r="F28" s="24">
        <f t="shared" si="1"/>
        <v>0</v>
      </c>
      <c r="G28" s="25">
        <f>IF(Competences!D28="","",VLOOKUP($B$2,Donnees!$A$6:$AZ$102,Competences!D28+1,0))</f>
        <v>0</v>
      </c>
      <c r="H28" s="25" t="str">
        <f>IF(Competences!E28="","",VLOOKUP($B$2,Donnees!$A$6:$AZ$102,Competences!E28+1,0))</f>
        <v/>
      </c>
      <c r="I28" s="25" t="str">
        <f>IF(Competences!F28="","",VLOOKUP($B$2,Donnees!$A$6:$AZ$102,Competences!F28+1,0))</f>
        <v/>
      </c>
      <c r="J28" s="25" t="str">
        <f>IF(Competences!G28="","",VLOOKUP($B$2,Donnees!$A$6:$AZ$102,Competences!G28+1,0))</f>
        <v/>
      </c>
      <c r="K28" s="25" t="str">
        <f>IF(Competences!H28="","",VLOOKUP($B$2,Donnees!$A$6:$AZ$102,Competences!H28+1,0))</f>
        <v/>
      </c>
      <c r="L28" s="25" t="str">
        <f>IF(Competences!I28="","",VLOOKUP($B$2,Donnees!$A$6:$AZ$102,Competences!I28+1,0))</f>
        <v/>
      </c>
      <c r="M28" s="25" t="str">
        <f>IF(Competences!J28="","",VLOOKUP($B$2,Donnees!$A$6:$AZ$102,Competences!J28+1,0))</f>
        <v/>
      </c>
      <c r="N28" s="25" t="str">
        <f>IF(Competences!K28="","",VLOOKUP($B$2,Donnees!$A$6:$AZ$102,Competences!K28+1,0))</f>
        <v/>
      </c>
      <c r="O28" s="26"/>
      <c r="P28" s="26"/>
    </row>
    <row r="29" spans="2:18" ht="15.6" customHeight="1" x14ac:dyDescent="0.25">
      <c r="B29" s="22" t="str">
        <f>Competences!B29</f>
        <v>Compléter des suites numériques</v>
      </c>
      <c r="C29" s="36" t="str">
        <f t="shared" si="0"/>
        <v>0/4</v>
      </c>
      <c r="F29" s="24">
        <f t="shared" si="1"/>
        <v>0</v>
      </c>
      <c r="G29" s="25">
        <f>IF(Competences!D29="","",VLOOKUP($B$2,Donnees!$A$6:$AZ$102,Competences!D29+1,0))</f>
        <v>0</v>
      </c>
      <c r="H29" s="25">
        <f>IF(Competences!E29="","",VLOOKUP($B$2,Donnees!$A$6:$AZ$102,Competences!E29+1,0))</f>
        <v>0</v>
      </c>
      <c r="I29" s="25">
        <f>IF(Competences!F29="","",VLOOKUP($B$2,Donnees!$A$6:$AZ$102,Competences!F29+1,0))</f>
        <v>0</v>
      </c>
      <c r="J29" s="25">
        <f>IF(Competences!G29="","",VLOOKUP($B$2,Donnees!$A$6:$AZ$102,Competences!G29+1,0))</f>
        <v>0</v>
      </c>
      <c r="K29" s="25" t="str">
        <f>IF(Competences!H29="","",VLOOKUP($B$2,Donnees!$A$6:$AZ$102,Competences!H29+1,0))</f>
        <v/>
      </c>
      <c r="L29" s="25" t="str">
        <f>IF(Competences!I29="","",VLOOKUP($B$2,Donnees!$A$6:$AZ$102,Competences!I29+1,0))</f>
        <v/>
      </c>
      <c r="M29" s="25" t="str">
        <f>IF(Competences!J29="","",VLOOKUP($B$2,Donnees!$A$6:$AZ$102,Competences!J29+1,0))</f>
        <v/>
      </c>
      <c r="N29" s="25" t="str">
        <f>IF(Competences!K29="","",VLOOKUP($B$2,Donnees!$A$6:$AZ$102,Competences!K29+1,0))</f>
        <v/>
      </c>
      <c r="O29" s="26">
        <f>COUNTIF(G29:N29,1)+COUNTIF(G29:N29,2)</f>
        <v>0</v>
      </c>
      <c r="P29" s="26">
        <f>(COUNTIF(G29:N29,"&gt;0")+COUNTIF(G29:N29,0))</f>
        <v>4</v>
      </c>
    </row>
    <row r="30" spans="2:18" ht="15.6" hidden="1" customHeight="1" x14ac:dyDescent="0.25">
      <c r="B30" s="39" t="str">
        <f>Competences!B30</f>
        <v>5-15-25…</v>
      </c>
      <c r="C30" s="36" t="str">
        <f t="shared" si="0"/>
        <v>0/1</v>
      </c>
      <c r="F30" s="24">
        <f>(COUNTIF(G30:N30,1)+COUNTIF(G30:N30,2))/(COUNTIF(G30:N30,"&gt;0")+COUNTIF(G30:N30,0))</f>
        <v>0</v>
      </c>
      <c r="G30" s="25">
        <f>IF(Competences!D30="","",VLOOKUP($B$2,Donnees!$A$6:$AZ$102,Competences!D30+1,0))</f>
        <v>0</v>
      </c>
      <c r="H30" s="25" t="str">
        <f>IF(Competences!E30="","",VLOOKUP($B$2,Donnees!$A$6:$AZ$102,Competences!E30+1,0))</f>
        <v/>
      </c>
      <c r="I30" s="25" t="str">
        <f>IF(Competences!F30="","",VLOOKUP($B$2,Donnees!$A$6:$AZ$102,Competences!F30+1,0))</f>
        <v/>
      </c>
      <c r="J30" s="25" t="str">
        <f>IF(Competences!G30="","",VLOOKUP($B$2,Donnees!$A$6:$AZ$102,Competences!G30+1,0))</f>
        <v/>
      </c>
      <c r="K30" s="25" t="str">
        <f>IF(Competences!H30="","",VLOOKUP($B$2,Donnees!$A$6:$AZ$102,Competences!H30+1,0))</f>
        <v/>
      </c>
      <c r="L30" s="25" t="str">
        <f>IF(Competences!I30="","",VLOOKUP($B$2,Donnees!$A$6:$AZ$102,Competences!I30+1,0))</f>
        <v/>
      </c>
      <c r="M30" s="25" t="str">
        <f>IF(Competences!J30="","",VLOOKUP($B$2,Donnees!$A$6:$AZ$102,Competences!J30+1,0))</f>
        <v/>
      </c>
      <c r="N30" s="25" t="str">
        <f>IF(Competences!K30="","",VLOOKUP($B$2,Donnees!$A$6:$AZ$102,Competences!K30+1,0))</f>
        <v/>
      </c>
      <c r="O30" s="26"/>
      <c r="P30" s="26"/>
    </row>
    <row r="31" spans="2:18" ht="15.6" hidden="1" customHeight="1" x14ac:dyDescent="0.25">
      <c r="B31" s="39" t="str">
        <f>Competences!B31</f>
        <v>72 - 82 - 92</v>
      </c>
      <c r="C31" s="36" t="str">
        <f t="shared" si="0"/>
        <v>0/1</v>
      </c>
      <c r="F31" s="24">
        <f>(COUNTIF(G31:N31,1)+COUNTIF(G31:N31,2))/(COUNTIF(G31:N31,"&gt;0")+COUNTIF(G31:N31,0))</f>
        <v>0</v>
      </c>
      <c r="G31" s="25">
        <f>IF(Competences!D31="","",VLOOKUP($B$2,Donnees!$A$6:$AZ$102,Competences!D31+1,0))</f>
        <v>0</v>
      </c>
      <c r="H31" s="25" t="str">
        <f>IF(Competences!E31="","",VLOOKUP($B$2,Donnees!$A$6:$AZ$102,Competences!E31+1,0))</f>
        <v/>
      </c>
      <c r="I31" s="25" t="str">
        <f>IF(Competences!F31="","",VLOOKUP($B$2,Donnees!$A$6:$AZ$102,Competences!F31+1,0))</f>
        <v/>
      </c>
      <c r="J31" s="25" t="str">
        <f>IF(Competences!G31="","",VLOOKUP($B$2,Donnees!$A$6:$AZ$102,Competences!G31+1,0))</f>
        <v/>
      </c>
      <c r="K31" s="25" t="str">
        <f>IF(Competences!H31="","",VLOOKUP($B$2,Donnees!$A$6:$AZ$102,Competences!H31+1,0))</f>
        <v/>
      </c>
      <c r="L31" s="25" t="str">
        <f>IF(Competences!I31="","",VLOOKUP($B$2,Donnees!$A$6:$AZ$102,Competences!I31+1,0))</f>
        <v/>
      </c>
      <c r="M31" s="25" t="str">
        <f>IF(Competences!J31="","",VLOOKUP($B$2,Donnees!$A$6:$AZ$102,Competences!J31+1,0))</f>
        <v/>
      </c>
      <c r="N31" s="25" t="str">
        <f>IF(Competences!K31="","",VLOOKUP($B$2,Donnees!$A$6:$AZ$102,Competences!K31+1,0))</f>
        <v/>
      </c>
      <c r="O31" s="26"/>
      <c r="P31" s="26"/>
    </row>
    <row r="32" spans="2:18" ht="15.6" hidden="1" customHeight="1" x14ac:dyDescent="0.25">
      <c r="B32" s="39" t="str">
        <f>Competences!B32</f>
        <v>….. 103 - 104 - 105</v>
      </c>
      <c r="C32" s="36" t="str">
        <f t="shared" si="0"/>
        <v>0/1</v>
      </c>
      <c r="F32" s="24">
        <f t="shared" ref="F32:F54" si="2">(COUNTIF(G32:N32,1)+COUNTIF(G32:N32,2))/(COUNTIF(G32:N32,"&gt;0")+COUNTIF(G32:N32,0))</f>
        <v>0</v>
      </c>
      <c r="G32" s="25">
        <f>IF(Competences!D32="","",VLOOKUP($B$2,Donnees!$A$6:$AZ$102,Competences!D32+1,0))</f>
        <v>0</v>
      </c>
      <c r="H32" s="25" t="str">
        <f>IF(Competences!E32="","",VLOOKUP($B$2,Donnees!$A$6:$AZ$102,Competences!E32+1,0))</f>
        <v/>
      </c>
      <c r="I32" s="25" t="str">
        <f>IF(Competences!F32="","",VLOOKUP($B$2,Donnees!$A$6:$AZ$102,Competences!F32+1,0))</f>
        <v/>
      </c>
      <c r="J32" s="25" t="str">
        <f>IF(Competences!G32="","",VLOOKUP($B$2,Donnees!$A$6:$AZ$102,Competences!G32+1,0))</f>
        <v/>
      </c>
      <c r="K32" s="25" t="str">
        <f>IF(Competences!H32="","",VLOOKUP($B$2,Donnees!$A$6:$AZ$102,Competences!H32+1,0))</f>
        <v/>
      </c>
      <c r="L32" s="25" t="str">
        <f>IF(Competences!I32="","",VLOOKUP($B$2,Donnees!$A$6:$AZ$102,Competences!I32+1,0))</f>
        <v/>
      </c>
      <c r="M32" s="25" t="str">
        <f>IF(Competences!J32="","",VLOOKUP($B$2,Donnees!$A$6:$AZ$102,Competences!J32+1,0))</f>
        <v/>
      </c>
      <c r="N32" s="25" t="str">
        <f>IF(Competences!K32="","",VLOOKUP($B$2,Donnees!$A$6:$AZ$102,Competences!K32+1,0))</f>
        <v/>
      </c>
      <c r="O32" s="26"/>
      <c r="P32" s="26"/>
    </row>
    <row r="33" spans="2:16" ht="15.6" hidden="1" customHeight="1" x14ac:dyDescent="0.25">
      <c r="B33" s="39" t="str">
        <f>Competences!B33</f>
        <v>… - 240 - 250 - 260 -270 - …</v>
      </c>
      <c r="C33" s="36" t="str">
        <f t="shared" si="0"/>
        <v>0/1</v>
      </c>
      <c r="F33" s="24">
        <f t="shared" si="2"/>
        <v>0</v>
      </c>
      <c r="G33" s="25">
        <f>IF(Competences!D33="","",VLOOKUP($B$2,Donnees!$A$6:$AZ$102,Competences!D33+1,0))</f>
        <v>0</v>
      </c>
      <c r="H33" s="25" t="str">
        <f>IF(Competences!E33="","",VLOOKUP($B$2,Donnees!$A$6:$AZ$102,Competences!E33+1,0))</f>
        <v/>
      </c>
      <c r="I33" s="25" t="str">
        <f>IF(Competences!F33="","",VLOOKUP($B$2,Donnees!$A$6:$AZ$102,Competences!F33+1,0))</f>
        <v/>
      </c>
      <c r="J33" s="25" t="str">
        <f>IF(Competences!G33="","",VLOOKUP($B$2,Donnees!$A$6:$AZ$102,Competences!G33+1,0))</f>
        <v/>
      </c>
      <c r="K33" s="25" t="str">
        <f>IF(Competences!H33="","",VLOOKUP($B$2,Donnees!$A$6:$AZ$102,Competences!H33+1,0))</f>
        <v/>
      </c>
      <c r="L33" s="25" t="str">
        <f>IF(Competences!I33="","",VLOOKUP($B$2,Donnees!$A$6:$AZ$102,Competences!I33+1,0))</f>
        <v/>
      </c>
      <c r="M33" s="25" t="str">
        <f>IF(Competences!J33="","",VLOOKUP($B$2,Donnees!$A$6:$AZ$102,Competences!J33+1,0))</f>
        <v/>
      </c>
      <c r="N33" s="25" t="str">
        <f>IF(Competences!K33="","",VLOOKUP($B$2,Donnees!$A$6:$AZ$102,Competences!K33+1,0))</f>
        <v/>
      </c>
      <c r="O33" s="26"/>
      <c r="P33" s="26"/>
    </row>
    <row r="34" spans="2:16" ht="15.6" customHeight="1" x14ac:dyDescent="0.25">
      <c r="B34" s="22" t="str">
        <f>Competences!B34</f>
        <v xml:space="preserve">Placer un nombre sur une ligne graduée </v>
      </c>
      <c r="C34" s="36" t="str">
        <f t="shared" si="0"/>
        <v>0/2</v>
      </c>
      <c r="F34" s="24">
        <f t="shared" si="2"/>
        <v>0</v>
      </c>
      <c r="G34" s="25">
        <f>IF(Competences!D34="","",VLOOKUP($B$2,Donnees!$A$6:$AZ$102,Competences!D34+1,0))</f>
        <v>0</v>
      </c>
      <c r="H34" s="25">
        <f>IF(Competences!E34="","",VLOOKUP($B$2,Donnees!$A$6:$AZ$102,Competences!E34+1,0))</f>
        <v>0</v>
      </c>
      <c r="I34" s="25" t="str">
        <f>IF(Competences!F34="","",VLOOKUP($B$2,Donnees!$A$6:$AZ$102,Competences!F34+1,0))</f>
        <v/>
      </c>
      <c r="J34" s="25" t="str">
        <f>IF(Competences!G34="","",VLOOKUP($B$2,Donnees!$A$6:$AZ$102,Competences!G34+1,0))</f>
        <v/>
      </c>
      <c r="K34" s="25" t="str">
        <f>IF(Competences!H34="","",VLOOKUP($B$2,Donnees!$A$6:$AZ$102,Competences!H34+1,0))</f>
        <v/>
      </c>
      <c r="L34" s="25" t="str">
        <f>IF(Competences!I34="","",VLOOKUP($B$2,Donnees!$A$6:$AZ$102,Competences!I34+1,0))</f>
        <v/>
      </c>
      <c r="M34" s="25" t="str">
        <f>IF(Competences!J34="","",VLOOKUP($B$2,Donnees!$A$6:$AZ$102,Competences!J34+1,0))</f>
        <v/>
      </c>
      <c r="N34" s="25" t="str">
        <f>IF(Competences!K34="","",VLOOKUP($B$2,Donnees!$A$6:$AZ$102,Competences!K34+1,0))</f>
        <v/>
      </c>
      <c r="O34" s="26">
        <f>COUNTIF(G34:N34,1)+COUNTIF(G34:N34,2)</f>
        <v>0</v>
      </c>
      <c r="P34" s="26">
        <f>(COUNTIF(G34:N34,"&gt;0")+COUNTIF(G34:N34,0))</f>
        <v>2</v>
      </c>
    </row>
    <row r="35" spans="2:16" ht="15.6" hidden="1" customHeight="1" x14ac:dyDescent="0.25">
      <c r="B35" s="39" t="str">
        <f>Competences!B35</f>
        <v>Placer un nombre sur une ligne</v>
      </c>
      <c r="C35" s="36" t="str">
        <f t="shared" si="0"/>
        <v>0/1</v>
      </c>
      <c r="F35" s="24">
        <f t="shared" si="2"/>
        <v>0</v>
      </c>
      <c r="G35" s="25">
        <f>IF(Competences!D35="","",VLOOKUP($B$2,Donnees!$A$6:$AZ$102,Competences!D35+1,0))</f>
        <v>0</v>
      </c>
      <c r="H35" s="25" t="str">
        <f>IF(Competences!E35="","",VLOOKUP($B$2,Donnees!$A$6:$AZ$102,Competences!E35+1,0))</f>
        <v/>
      </c>
      <c r="I35" s="25" t="str">
        <f>IF(Competences!F35="","",VLOOKUP($B$2,Donnees!$A$6:$AZ$102,Competences!F35+1,0))</f>
        <v/>
      </c>
      <c r="J35" s="25" t="str">
        <f>IF(Competences!G35="","",VLOOKUP($B$2,Donnees!$A$6:$AZ$102,Competences!G35+1,0))</f>
        <v/>
      </c>
      <c r="K35" s="25" t="str">
        <f>IF(Competences!H35="","",VLOOKUP($B$2,Donnees!$A$6:$AZ$102,Competences!H35+1,0))</f>
        <v/>
      </c>
      <c r="L35" s="25" t="str">
        <f>IF(Competences!I35="","",VLOOKUP($B$2,Donnees!$A$6:$AZ$102,Competences!I35+1,0))</f>
        <v/>
      </c>
      <c r="M35" s="25" t="str">
        <f>IF(Competences!J35="","",VLOOKUP($B$2,Donnees!$A$6:$AZ$102,Competences!J35+1,0))</f>
        <v/>
      </c>
      <c r="N35" s="25" t="str">
        <f>IF(Competences!K35="","",VLOOKUP($B$2,Donnees!$A$6:$AZ$102,Competences!K35+1,0))</f>
        <v/>
      </c>
      <c r="O35" s="26"/>
      <c r="P35" s="26"/>
    </row>
    <row r="36" spans="2:16" ht="15.6" hidden="1" customHeight="1" x14ac:dyDescent="0.25">
      <c r="B36" s="39" t="str">
        <f>Competences!B36</f>
        <v>Placer un nombre sur une ligne</v>
      </c>
      <c r="C36" s="36" t="str">
        <f t="shared" si="0"/>
        <v>0/1</v>
      </c>
      <c r="F36" s="24">
        <f t="shared" si="2"/>
        <v>0</v>
      </c>
      <c r="G36" s="25">
        <f>IF(Competences!D36="","",VLOOKUP($B$2,Donnees!$A$6:$AZ$102,Competences!D36+1,0))</f>
        <v>0</v>
      </c>
      <c r="H36" s="25" t="str">
        <f>IF(Competences!E36="","",VLOOKUP($B$2,Donnees!$A$6:$AZ$102,Competences!E36+1,0))</f>
        <v/>
      </c>
      <c r="I36" s="25" t="str">
        <f>IF(Competences!F36="","",VLOOKUP($B$2,Donnees!$A$6:$AZ$102,Competences!F36+1,0))</f>
        <v/>
      </c>
      <c r="J36" s="25" t="str">
        <f>IF(Competences!G36="","",VLOOKUP($B$2,Donnees!$A$6:$AZ$102,Competences!G36+1,0))</f>
        <v/>
      </c>
      <c r="K36" s="25" t="str">
        <f>IF(Competences!H36="","",VLOOKUP($B$2,Donnees!$A$6:$AZ$102,Competences!H36+1,0))</f>
        <v/>
      </c>
      <c r="L36" s="25" t="str">
        <f>IF(Competences!I36="","",VLOOKUP($B$2,Donnees!$A$6:$AZ$102,Competences!I36+1,0))</f>
        <v/>
      </c>
      <c r="M36" s="25" t="str">
        <f>IF(Competences!J36="","",VLOOKUP($B$2,Donnees!$A$6:$AZ$102,Competences!J36+1,0))</f>
        <v/>
      </c>
      <c r="N36" s="25" t="str">
        <f>IF(Competences!K36="","",VLOOKUP($B$2,Donnees!$A$6:$AZ$102,Competences!K36+1,0))</f>
        <v/>
      </c>
      <c r="O36" s="26"/>
      <c r="P36" s="26"/>
    </row>
    <row r="37" spans="2:16" ht="15.6" customHeight="1" x14ac:dyDescent="0.25">
      <c r="B37" s="22" t="str">
        <f>Competences!B37</f>
        <v xml:space="preserve">Ranger des nombres </v>
      </c>
      <c r="C37" s="36" t="str">
        <f t="shared" si="0"/>
        <v>0/2</v>
      </c>
      <c r="F37" s="24">
        <f t="shared" si="2"/>
        <v>0</v>
      </c>
      <c r="G37" s="25">
        <f>IF(Competences!D37="","",VLOOKUP($B$2,Donnees!$A$6:$AZ$102,Competences!D37+1,0))</f>
        <v>0</v>
      </c>
      <c r="H37" s="25">
        <f>IF(Competences!E37="","",VLOOKUP($B$2,Donnees!$A$6:$AZ$102,Competences!E37+1,0))</f>
        <v>0</v>
      </c>
      <c r="I37" s="25" t="str">
        <f>IF(Competences!F37="","",VLOOKUP($B$2,Donnees!$A$6:$AZ$102,Competences!F37+1,0))</f>
        <v/>
      </c>
      <c r="J37" s="25" t="str">
        <f>IF(Competences!G37="","",VLOOKUP($B$2,Donnees!$A$6:$AZ$102,Competences!G37+1,0))</f>
        <v/>
      </c>
      <c r="K37" s="25" t="str">
        <f>IF(Competences!H37="","",VLOOKUP($B$2,Donnees!$A$6:$AZ$102,Competences!H37+1,0))</f>
        <v/>
      </c>
      <c r="L37" s="25" t="str">
        <f>IF(Competences!I37="","",VLOOKUP($B$2,Donnees!$A$6:$AZ$102,Competences!I37+1,0))</f>
        <v/>
      </c>
      <c r="M37" s="25" t="str">
        <f>IF(Competences!J37="","",VLOOKUP($B$2,Donnees!$A$6:$AZ$102,Competences!J37+1,0))</f>
        <v/>
      </c>
      <c r="N37" s="25" t="str">
        <f>IF(Competences!K37="","",VLOOKUP($B$2,Donnees!$A$6:$AZ$102,Competences!K37+1,0))</f>
        <v/>
      </c>
      <c r="O37" s="26">
        <f>COUNTIF(G37:N37,1)+COUNTIF(G37:N37,2)</f>
        <v>0</v>
      </c>
      <c r="P37" s="26">
        <f>(COUNTIF(G37:N37,"&gt;0")+COUNTIF(G37:N37,0))</f>
        <v>2</v>
      </c>
    </row>
    <row r="38" spans="2:16" ht="15.6" hidden="1" customHeight="1" x14ac:dyDescent="0.25">
      <c r="B38" s="39" t="str">
        <f>Competences!B38</f>
        <v>Faire nombres de 3 chiffres</v>
      </c>
      <c r="C38" s="36" t="str">
        <f t="shared" si="0"/>
        <v>0/1</v>
      </c>
      <c r="F38" s="24">
        <f t="shared" si="2"/>
        <v>0</v>
      </c>
      <c r="G38" s="25">
        <f>IF(Competences!D38="","",VLOOKUP($B$2,Donnees!$A$6:$AZ$102,Competences!D38+1,0))</f>
        <v>0</v>
      </c>
      <c r="H38" s="25" t="str">
        <f>IF(Competences!E38="","",VLOOKUP($B$2,Donnees!$A$6:$AZ$102,Competences!E38+1,0))</f>
        <v/>
      </c>
      <c r="I38" s="25" t="str">
        <f>IF(Competences!F38="","",VLOOKUP($B$2,Donnees!$A$6:$AZ$102,Competences!F38+1,0))</f>
        <v/>
      </c>
      <c r="J38" s="25" t="str">
        <f>IF(Competences!G38="","",VLOOKUP($B$2,Donnees!$A$6:$AZ$102,Competences!G38+1,0))</f>
        <v/>
      </c>
      <c r="K38" s="25" t="str">
        <f>IF(Competences!H38="","",VLOOKUP($B$2,Donnees!$A$6:$AZ$102,Competences!H38+1,0))</f>
        <v/>
      </c>
      <c r="L38" s="25" t="str">
        <f>IF(Competences!I38="","",VLOOKUP($B$2,Donnees!$A$6:$AZ$102,Competences!I38+1,0))</f>
        <v/>
      </c>
      <c r="M38" s="25" t="str">
        <f>IF(Competences!J38="","",VLOOKUP($B$2,Donnees!$A$6:$AZ$102,Competences!J38+1,0))</f>
        <v/>
      </c>
      <c r="N38" s="25" t="str">
        <f>IF(Competences!K38="","",VLOOKUP($B$2,Donnees!$A$6:$AZ$102,Competences!K38+1,0))</f>
        <v/>
      </c>
      <c r="O38" s="26"/>
      <c r="P38" s="26"/>
    </row>
    <row r="39" spans="2:16" ht="15.6" hidden="1" customHeight="1" x14ac:dyDescent="0.25">
      <c r="B39" s="39" t="str">
        <f>Competences!B39</f>
        <v>Remettre en ordre</v>
      </c>
      <c r="C39" s="36" t="str">
        <f t="shared" si="0"/>
        <v>0/1</v>
      </c>
      <c r="F39" s="24">
        <f t="shared" si="2"/>
        <v>0</v>
      </c>
      <c r="G39" s="25">
        <f>IF(Competences!D39="","",VLOOKUP($B$2,Donnees!$A$6:$AZ$102,Competences!D39+1,0))</f>
        <v>0</v>
      </c>
      <c r="H39" s="25" t="str">
        <f>IF(Competences!E39="","",VLOOKUP($B$2,Donnees!$A$6:$AZ$102,Competences!E39+1,0))</f>
        <v/>
      </c>
      <c r="I39" s="25" t="str">
        <f>IF(Competences!F39="","",VLOOKUP($B$2,Donnees!$A$6:$AZ$102,Competences!F39+1,0))</f>
        <v/>
      </c>
      <c r="J39" s="25" t="str">
        <f>IF(Competences!G39="","",VLOOKUP($B$2,Donnees!$A$6:$AZ$102,Competences!G39+1,0))</f>
        <v/>
      </c>
      <c r="K39" s="25" t="str">
        <f>IF(Competences!H39="","",VLOOKUP($B$2,Donnees!$A$6:$AZ$102,Competences!H39+1,0))</f>
        <v/>
      </c>
      <c r="L39" s="25" t="str">
        <f>IF(Competences!I39="","",VLOOKUP($B$2,Donnees!$A$6:$AZ$102,Competences!I39+1,0))</f>
        <v/>
      </c>
      <c r="M39" s="25" t="str">
        <f>IF(Competences!J39="","",VLOOKUP($B$2,Donnees!$A$6:$AZ$102,Competences!J39+1,0))</f>
        <v/>
      </c>
      <c r="N39" s="25" t="str">
        <f>IF(Competences!K39="","",VLOOKUP($B$2,Donnees!$A$6:$AZ$102,Competences!K39+1,0))</f>
        <v/>
      </c>
      <c r="O39" s="26"/>
      <c r="P39" s="26"/>
    </row>
    <row r="40" spans="2:16" ht="15.6" customHeight="1" x14ac:dyDescent="0.25">
      <c r="B40" s="22" t="str">
        <f>Competences!B40</f>
        <v>Calculer mentalement</v>
      </c>
      <c r="C40" s="36" t="str">
        <f t="shared" si="0"/>
        <v>0/6</v>
      </c>
      <c r="F40" s="24">
        <f t="shared" si="2"/>
        <v>0</v>
      </c>
      <c r="G40" s="25">
        <f>IF(Competences!D40="","",VLOOKUP($B$2,Donnees!$A$6:$AZ$102,Competences!D40+1,0))</f>
        <v>0</v>
      </c>
      <c r="H40" s="25">
        <f>IF(Competences!E40="","",VLOOKUP($B$2,Donnees!$A$6:$AZ$102,Competences!E40+1,0))</f>
        <v>0</v>
      </c>
      <c r="I40" s="25">
        <f>IF(Competences!F40="","",VLOOKUP($B$2,Donnees!$A$6:$AZ$102,Competences!F40+1,0))</f>
        <v>0</v>
      </c>
      <c r="J40" s="25">
        <f>IF(Competences!G40="","",VLOOKUP($B$2,Donnees!$A$6:$AZ$102,Competences!G40+1,0))</f>
        <v>0</v>
      </c>
      <c r="K40" s="25">
        <f>IF(Competences!H40="","",VLOOKUP($B$2,Donnees!$A$6:$AZ$102,Competences!H40+1,0))</f>
        <v>0</v>
      </c>
      <c r="L40" s="25">
        <f>IF(Competences!I40="","",VLOOKUP($B$2,Donnees!$A$6:$AZ$102,Competences!I40+1,0))</f>
        <v>0</v>
      </c>
      <c r="M40" s="25" t="str">
        <f>IF(Competences!J40="","",VLOOKUP($B$2,Donnees!$A$6:$AZ$102,Competences!J40+1,0))</f>
        <v/>
      </c>
      <c r="N40" s="25" t="str">
        <f>IF(Competences!K40="","",VLOOKUP($B$2,Donnees!$A$6:$AZ$102,Competences!K40+1,0))</f>
        <v/>
      </c>
      <c r="O40" s="26">
        <f>COUNTIF(G40:N40,1)+COUNTIF(G40:N40,2)</f>
        <v>0</v>
      </c>
      <c r="P40" s="26">
        <f>(COUNTIF(G40:N40,"&gt;0")+COUNTIF(G40:N40,0))</f>
        <v>6</v>
      </c>
    </row>
    <row r="41" spans="2:16" ht="15.6" hidden="1" customHeight="1" x14ac:dyDescent="0.25">
      <c r="B41" s="39" t="str">
        <f>Competences!B41</f>
        <v>Calculer des sommes</v>
      </c>
      <c r="C41" s="36" t="str">
        <f t="shared" si="0"/>
        <v>0/1</v>
      </c>
      <c r="F41" s="24">
        <f t="shared" si="2"/>
        <v>0</v>
      </c>
      <c r="G41" s="25">
        <f>IF(Competences!D41="","",VLOOKUP($B$2,Donnees!$A$6:$AZ$102,Competences!D41+1,0))</f>
        <v>0</v>
      </c>
      <c r="H41" s="25" t="str">
        <f>IF(Competences!E41="","",VLOOKUP($B$2,Donnees!$A$6:$AZ$102,Competences!E41+1,0))</f>
        <v/>
      </c>
      <c r="I41" s="25" t="str">
        <f>IF(Competences!F41="","",VLOOKUP($B$2,Donnees!$A$6:$AZ$102,Competences!F41+1,0))</f>
        <v/>
      </c>
      <c r="J41" s="25" t="str">
        <f>IF(Competences!G41="","",VLOOKUP($B$2,Donnees!$A$6:$AZ$102,Competences!G41+1,0))</f>
        <v/>
      </c>
      <c r="K41" s="25" t="str">
        <f>IF(Competences!H41="","",VLOOKUP($B$2,Donnees!$A$6:$AZ$102,Competences!H41+1,0))</f>
        <v/>
      </c>
      <c r="L41" s="25" t="str">
        <f>IF(Competences!I41="","",VLOOKUP($B$2,Donnees!$A$6:$AZ$102,Competences!I41+1,0))</f>
        <v/>
      </c>
      <c r="M41" s="25" t="str">
        <f>IF(Competences!J41="","",VLOOKUP($B$2,Donnees!$A$6:$AZ$102,Competences!J41+1,0))</f>
        <v/>
      </c>
      <c r="N41" s="25" t="str">
        <f>IF(Competences!K41="","",VLOOKUP($B$2,Donnees!$A$6:$AZ$102,Competences!K41+1,0))</f>
        <v/>
      </c>
      <c r="O41" s="26"/>
      <c r="P41" s="26"/>
    </row>
    <row r="42" spans="2:16" ht="15.6" hidden="1" customHeight="1" x14ac:dyDescent="0.25">
      <c r="B42" s="39" t="str">
        <f>Competences!B42</f>
        <v>Calculer des différences</v>
      </c>
      <c r="C42" s="36" t="str">
        <f t="shared" si="0"/>
        <v>0/1</v>
      </c>
      <c r="F42" s="24">
        <f t="shared" si="2"/>
        <v>0</v>
      </c>
      <c r="G42" s="25">
        <f>IF(Competences!D42="","",VLOOKUP($B$2,Donnees!$A$6:$AZ$102,Competences!D42+1,0))</f>
        <v>0</v>
      </c>
      <c r="H42" s="25" t="str">
        <f>IF(Competences!E42="","",VLOOKUP($B$2,Donnees!$A$6:$AZ$102,Competences!E42+1,0))</f>
        <v/>
      </c>
      <c r="I42" s="25" t="str">
        <f>IF(Competences!F42="","",VLOOKUP($B$2,Donnees!$A$6:$AZ$102,Competences!F42+1,0))</f>
        <v/>
      </c>
      <c r="J42" s="25" t="str">
        <f>IF(Competences!G42="","",VLOOKUP($B$2,Donnees!$A$6:$AZ$102,Competences!G42+1,0))</f>
        <v/>
      </c>
      <c r="K42" s="25" t="str">
        <f>IF(Competences!H42="","",VLOOKUP($B$2,Donnees!$A$6:$AZ$102,Competences!H42+1,0))</f>
        <v/>
      </c>
      <c r="L42" s="25" t="str">
        <f>IF(Competences!I42="","",VLOOKUP($B$2,Donnees!$A$6:$AZ$102,Competences!I42+1,0))</f>
        <v/>
      </c>
      <c r="M42" s="25" t="str">
        <f>IF(Competences!J42="","",VLOOKUP($B$2,Donnees!$A$6:$AZ$102,Competences!J42+1,0))</f>
        <v/>
      </c>
      <c r="N42" s="25" t="str">
        <f>IF(Competences!K42="","",VLOOKUP($B$2,Donnees!$A$6:$AZ$102,Competences!K42+1,0))</f>
        <v/>
      </c>
      <c r="O42" s="26"/>
      <c r="P42" s="26"/>
    </row>
    <row r="43" spans="2:16" ht="15.6" hidden="1" customHeight="1" x14ac:dyDescent="0.25">
      <c r="B43" s="39" t="str">
        <f>Competences!B43</f>
        <v>Compléter à la dizaine</v>
      </c>
      <c r="C43" s="36" t="str">
        <f t="shared" si="0"/>
        <v>0/1</v>
      </c>
      <c r="F43" s="24">
        <f t="shared" si="2"/>
        <v>0</v>
      </c>
      <c r="G43" s="25">
        <f>IF(Competences!D43="","",VLOOKUP($B$2,Donnees!$A$6:$AZ$102,Competences!D43+1,0))</f>
        <v>0</v>
      </c>
      <c r="H43" s="25" t="str">
        <f>IF(Competences!E43="","",VLOOKUP($B$2,Donnees!$A$6:$AZ$102,Competences!E43+1,0))</f>
        <v/>
      </c>
      <c r="I43" s="25" t="str">
        <f>IF(Competences!F43="","",VLOOKUP($B$2,Donnees!$A$6:$AZ$102,Competences!F43+1,0))</f>
        <v/>
      </c>
      <c r="J43" s="25" t="str">
        <f>IF(Competences!G43="","",VLOOKUP($B$2,Donnees!$A$6:$AZ$102,Competences!G43+1,0))</f>
        <v/>
      </c>
      <c r="K43" s="25" t="str">
        <f>IF(Competences!H43="","",VLOOKUP($B$2,Donnees!$A$6:$AZ$102,Competences!H43+1,0))</f>
        <v/>
      </c>
      <c r="L43" s="25" t="str">
        <f>IF(Competences!I43="","",VLOOKUP($B$2,Donnees!$A$6:$AZ$102,Competences!I43+1,0))</f>
        <v/>
      </c>
      <c r="M43" s="25" t="str">
        <f>IF(Competences!J43="","",VLOOKUP($B$2,Donnees!$A$6:$AZ$102,Competences!J43+1,0))</f>
        <v/>
      </c>
      <c r="N43" s="25" t="str">
        <f>IF(Competences!K43="","",VLOOKUP($B$2,Donnees!$A$6:$AZ$102,Competences!K43+1,0))</f>
        <v/>
      </c>
      <c r="O43" s="26"/>
      <c r="P43" s="26"/>
    </row>
    <row r="44" spans="2:16" ht="15.6" hidden="1" customHeight="1" x14ac:dyDescent="0.25">
      <c r="B44" s="39" t="str">
        <f>Competences!B44</f>
        <v>Calculer un double</v>
      </c>
      <c r="C44" s="36" t="str">
        <f t="shared" si="0"/>
        <v>0/1</v>
      </c>
      <c r="F44" s="24">
        <f t="shared" si="2"/>
        <v>0</v>
      </c>
      <c r="G44" s="25">
        <f>IF(Competences!D44="","",VLOOKUP($B$2,Donnees!$A$6:$AZ$102,Competences!D44+1,0))</f>
        <v>0</v>
      </c>
      <c r="H44" s="25" t="str">
        <f>IF(Competences!E44="","",VLOOKUP($B$2,Donnees!$A$6:$AZ$102,Competences!E44+1,0))</f>
        <v/>
      </c>
      <c r="I44" s="25" t="str">
        <f>IF(Competences!F44="","",VLOOKUP($B$2,Donnees!$A$6:$AZ$102,Competences!F44+1,0))</f>
        <v/>
      </c>
      <c r="J44" s="25" t="str">
        <f>IF(Competences!G44="","",VLOOKUP($B$2,Donnees!$A$6:$AZ$102,Competences!G44+1,0))</f>
        <v/>
      </c>
      <c r="K44" s="25" t="str">
        <f>IF(Competences!H44="","",VLOOKUP($B$2,Donnees!$A$6:$AZ$102,Competences!H44+1,0))</f>
        <v/>
      </c>
      <c r="L44" s="25" t="str">
        <f>IF(Competences!I44="","",VLOOKUP($B$2,Donnees!$A$6:$AZ$102,Competences!I44+1,0))</f>
        <v/>
      </c>
      <c r="M44" s="25" t="str">
        <f>IF(Competences!J44="","",VLOOKUP($B$2,Donnees!$A$6:$AZ$102,Competences!J44+1,0))</f>
        <v/>
      </c>
      <c r="N44" s="25" t="str">
        <f>IF(Competences!K44="","",VLOOKUP($B$2,Donnees!$A$6:$AZ$102,Competences!K44+1,0))</f>
        <v/>
      </c>
      <c r="O44" s="26"/>
      <c r="P44" s="26"/>
    </row>
    <row r="45" spans="2:16" ht="15.6" hidden="1" customHeight="1" x14ac:dyDescent="0.25">
      <c r="B45" s="39" t="str">
        <f>Competences!B45</f>
        <v>Calculer une moitié</v>
      </c>
      <c r="C45" s="36" t="str">
        <f t="shared" si="0"/>
        <v>0/1</v>
      </c>
      <c r="F45" s="24">
        <f t="shared" si="2"/>
        <v>0</v>
      </c>
      <c r="G45" s="25">
        <f>IF(Competences!D45="","",VLOOKUP($B$2,Donnees!$A$6:$AZ$102,Competences!D45+1,0))</f>
        <v>0</v>
      </c>
      <c r="H45" s="25" t="str">
        <f>IF(Competences!E45="","",VLOOKUP($B$2,Donnees!$A$6:$AZ$102,Competences!E45+1,0))</f>
        <v/>
      </c>
      <c r="I45" s="25" t="str">
        <f>IF(Competences!F45="","",VLOOKUP($B$2,Donnees!$A$6:$AZ$102,Competences!F45+1,0))</f>
        <v/>
      </c>
      <c r="J45" s="25" t="str">
        <f>IF(Competences!G45="","",VLOOKUP($B$2,Donnees!$A$6:$AZ$102,Competences!G45+1,0))</f>
        <v/>
      </c>
      <c r="K45" s="25" t="str">
        <f>IF(Competences!H45="","",VLOOKUP($B$2,Donnees!$A$6:$AZ$102,Competences!H45+1,0))</f>
        <v/>
      </c>
      <c r="L45" s="25" t="str">
        <f>IF(Competences!I45="","",VLOOKUP($B$2,Donnees!$A$6:$AZ$102,Competences!I45+1,0))</f>
        <v/>
      </c>
      <c r="M45" s="25" t="str">
        <f>IF(Competences!J45="","",VLOOKUP($B$2,Donnees!$A$6:$AZ$102,Competences!J45+1,0))</f>
        <v/>
      </c>
      <c r="N45" s="25" t="str">
        <f>IF(Competences!K45="","",VLOOKUP($B$2,Donnees!$A$6:$AZ$102,Competences!K45+1,0))</f>
        <v/>
      </c>
      <c r="O45" s="26"/>
      <c r="P45" s="26"/>
    </row>
    <row r="46" spans="2:16" ht="15.6" hidden="1" customHeight="1" x14ac:dyDescent="0.25">
      <c r="B46" s="39" t="str">
        <f>Competences!B46</f>
        <v>Connaître des produits</v>
      </c>
      <c r="C46" s="36" t="str">
        <f t="shared" si="0"/>
        <v>0/1</v>
      </c>
      <c r="F46" s="24">
        <f t="shared" si="2"/>
        <v>0</v>
      </c>
      <c r="G46" s="25">
        <f>IF(Competences!D46="","",VLOOKUP($B$2,Donnees!$A$6:$AZ$102,Competences!D46+1,0))</f>
        <v>0</v>
      </c>
      <c r="H46" s="25" t="str">
        <f>IF(Competences!E46="","",VLOOKUP($B$2,Donnees!$A$6:$AZ$102,Competences!E46+1,0))</f>
        <v/>
      </c>
      <c r="I46" s="25" t="str">
        <f>IF(Competences!F46="","",VLOOKUP($B$2,Donnees!$A$6:$AZ$102,Competences!F46+1,0))</f>
        <v/>
      </c>
      <c r="J46" s="25" t="str">
        <f>IF(Competences!G46="","",VLOOKUP($B$2,Donnees!$A$6:$AZ$102,Competences!G46+1,0))</f>
        <v/>
      </c>
      <c r="K46" s="25" t="str">
        <f>IF(Competences!H46="","",VLOOKUP($B$2,Donnees!$A$6:$AZ$102,Competences!H46+1,0))</f>
        <v/>
      </c>
      <c r="L46" s="25" t="str">
        <f>IF(Competences!I46="","",VLOOKUP($B$2,Donnees!$A$6:$AZ$102,Competences!I46+1,0))</f>
        <v/>
      </c>
      <c r="M46" s="25" t="str">
        <f>IF(Competences!J46="","",VLOOKUP($B$2,Donnees!$A$6:$AZ$102,Competences!J46+1,0))</f>
        <v/>
      </c>
      <c r="N46" s="25" t="str">
        <f>IF(Competences!K46="","",VLOOKUP($B$2,Donnees!$A$6:$AZ$102,Competences!K46+1,0))</f>
        <v/>
      </c>
      <c r="O46" s="26"/>
      <c r="P46" s="26"/>
    </row>
    <row r="47" spans="2:16" ht="15.6" customHeight="1" x14ac:dyDescent="0.25">
      <c r="B47" s="22" t="str">
        <f>Competences!B47</f>
        <v>Compléter à la dizaine, à la centaine</v>
      </c>
      <c r="C47" s="36" t="str">
        <f t="shared" si="0"/>
        <v>0/3</v>
      </c>
      <c r="F47" s="24">
        <f t="shared" si="2"/>
        <v>0</v>
      </c>
      <c r="G47" s="25">
        <f>IF(Competences!D47="","",VLOOKUP($B$2,Donnees!$A$6:$AZ$102,Competences!D47+1,0))</f>
        <v>0</v>
      </c>
      <c r="H47" s="25">
        <f>IF(Competences!E47="","",VLOOKUP($B$2,Donnees!$A$6:$AZ$102,Competences!E47+1,0))</f>
        <v>0</v>
      </c>
      <c r="I47" s="25">
        <f>IF(Competences!F47="","",VLOOKUP($B$2,Donnees!$A$6:$AZ$102,Competences!F47+1,0))</f>
        <v>0</v>
      </c>
      <c r="J47" s="25" t="str">
        <f>IF(Competences!G47="","",VLOOKUP($B$2,Donnees!$A$6:$AZ$102,Competences!G47+1,0))</f>
        <v/>
      </c>
      <c r="K47" s="25" t="str">
        <f>IF(Competences!H47="","",VLOOKUP($B$2,Donnees!$A$6:$AZ$102,Competences!H47+1,0))</f>
        <v/>
      </c>
      <c r="L47" s="25" t="str">
        <f>IF(Competences!I47="","",VLOOKUP($B$2,Donnees!$A$6:$AZ$102,Competences!I47+1,0))</f>
        <v/>
      </c>
      <c r="M47" s="25" t="str">
        <f>IF(Competences!J47="","",VLOOKUP($B$2,Donnees!$A$6:$AZ$102,Competences!J47+1,0))</f>
        <v/>
      </c>
      <c r="N47" s="25" t="str">
        <f>IF(Competences!K47="","",VLOOKUP($B$2,Donnees!$A$6:$AZ$102,Competences!K47+1,0))</f>
        <v/>
      </c>
      <c r="O47" s="26">
        <f>COUNTIF(G47:N47,1)+COUNTIF(G47:N47,2)</f>
        <v>0</v>
      </c>
      <c r="P47" s="26">
        <f>(COUNTIF(G47:N47,"&gt;0")+COUNTIF(G47:N47,0))</f>
        <v>3</v>
      </c>
    </row>
    <row r="48" spans="2:16" ht="15.6" hidden="1" customHeight="1" x14ac:dyDescent="0.25">
      <c r="B48" s="39" t="str">
        <f>Competences!B48</f>
        <v>Compléter à la dizaine</v>
      </c>
      <c r="C48" s="36" t="str">
        <f t="shared" si="0"/>
        <v>0/1</v>
      </c>
      <c r="F48" s="24">
        <f t="shared" si="2"/>
        <v>0</v>
      </c>
      <c r="G48" s="25">
        <f>IF(Competences!D48="","",VLOOKUP($B$2,Donnees!$A$6:$AZ$102,Competences!D48+1,0))</f>
        <v>0</v>
      </c>
      <c r="H48" s="25" t="str">
        <f>IF(Competences!E48="","",VLOOKUP($B$2,Donnees!$A$6:$AZ$102,Competences!E48+1,0))</f>
        <v/>
      </c>
      <c r="I48" s="25" t="str">
        <f>IF(Competences!F48="","",VLOOKUP($B$2,Donnees!$A$6:$AZ$102,Competences!F48+1,0))</f>
        <v/>
      </c>
      <c r="J48" s="25" t="str">
        <f>IF(Competences!G48="","",VLOOKUP($B$2,Donnees!$A$6:$AZ$102,Competences!G48+1,0))</f>
        <v/>
      </c>
      <c r="K48" s="25" t="str">
        <f>IF(Competences!H48="","",VLOOKUP($B$2,Donnees!$A$6:$AZ$102,Competences!H48+1,0))</f>
        <v/>
      </c>
      <c r="L48" s="25" t="str">
        <f>IF(Competences!I48="","",VLOOKUP($B$2,Donnees!$A$6:$AZ$102,Competences!I48+1,0))</f>
        <v/>
      </c>
      <c r="M48" s="25" t="str">
        <f>IF(Competences!J48="","",VLOOKUP($B$2,Donnees!$A$6:$AZ$102,Competences!J48+1,0))</f>
        <v/>
      </c>
      <c r="N48" s="25" t="str">
        <f>IF(Competences!K48="","",VLOOKUP($B$2,Donnees!$A$6:$AZ$102,Competences!K48+1,0))</f>
        <v/>
      </c>
      <c r="O48" s="26"/>
      <c r="P48" s="26"/>
    </row>
    <row r="49" spans="2:16" ht="15.6" hidden="1" customHeight="1" x14ac:dyDescent="0.25">
      <c r="B49" s="39" t="str">
        <f>Competences!B49</f>
        <v>Compléter à la centaine</v>
      </c>
      <c r="C49" s="36" t="str">
        <f t="shared" si="0"/>
        <v>0/1</v>
      </c>
      <c r="F49" s="24">
        <f t="shared" si="2"/>
        <v>0</v>
      </c>
      <c r="G49" s="25">
        <f>IF(Competences!D49="","",VLOOKUP($B$2,Donnees!$A$6:$AZ$102,Competences!D49+1,0))</f>
        <v>0</v>
      </c>
      <c r="H49" s="25" t="str">
        <f>IF(Competences!E49="","",VLOOKUP($B$2,Donnees!$A$6:$AZ$102,Competences!E49+1,0))</f>
        <v/>
      </c>
      <c r="I49" s="25" t="str">
        <f>IF(Competences!F49="","",VLOOKUP($B$2,Donnees!$A$6:$AZ$102,Competences!F49+1,0))</f>
        <v/>
      </c>
      <c r="J49" s="25" t="str">
        <f>IF(Competences!G49="","",VLOOKUP($B$2,Donnees!$A$6:$AZ$102,Competences!G49+1,0))</f>
        <v/>
      </c>
      <c r="K49" s="25" t="str">
        <f>IF(Competences!H49="","",VLOOKUP($B$2,Donnees!$A$6:$AZ$102,Competences!H49+1,0))</f>
        <v/>
      </c>
      <c r="L49" s="25" t="str">
        <f>IF(Competences!I49="","",VLOOKUP($B$2,Donnees!$A$6:$AZ$102,Competences!I49+1,0))</f>
        <v/>
      </c>
      <c r="M49" s="25" t="str">
        <f>IF(Competences!J49="","",VLOOKUP($B$2,Donnees!$A$6:$AZ$102,Competences!J49+1,0))</f>
        <v/>
      </c>
      <c r="N49" s="25" t="str">
        <f>IF(Competences!K49="","",VLOOKUP($B$2,Donnees!$A$6:$AZ$102,Competences!K49+1,0))</f>
        <v/>
      </c>
      <c r="O49" s="26"/>
      <c r="P49" s="26"/>
    </row>
    <row r="50" spans="2:16" ht="15.6" hidden="1" customHeight="1" x14ac:dyDescent="0.25">
      <c r="B50" s="39" t="str">
        <f>Competences!B50</f>
        <v>Compléter à la centaine</v>
      </c>
      <c r="C50" s="36" t="str">
        <f t="shared" si="0"/>
        <v>0/1</v>
      </c>
      <c r="F50" s="24">
        <f t="shared" si="2"/>
        <v>0</v>
      </c>
      <c r="G50" s="25">
        <f>IF(Competences!D50="","",VLOOKUP($B$2,Donnees!$A$6:$AZ$102,Competences!D50+1,0))</f>
        <v>0</v>
      </c>
      <c r="H50" s="25" t="str">
        <f>IF(Competences!E50="","",VLOOKUP($B$2,Donnees!$A$6:$AZ$102,Competences!E50+1,0))</f>
        <v/>
      </c>
      <c r="I50" s="25" t="str">
        <f>IF(Competences!F50="","",VLOOKUP($B$2,Donnees!$A$6:$AZ$102,Competences!F50+1,0))</f>
        <v/>
      </c>
      <c r="J50" s="25" t="str">
        <f>IF(Competences!G50="","",VLOOKUP($B$2,Donnees!$A$6:$AZ$102,Competences!G50+1,0))</f>
        <v/>
      </c>
      <c r="K50" s="25" t="str">
        <f>IF(Competences!H50="","",VLOOKUP($B$2,Donnees!$A$6:$AZ$102,Competences!H50+1,0))</f>
        <v/>
      </c>
      <c r="L50" s="25" t="str">
        <f>IF(Competences!I50="","",VLOOKUP($B$2,Donnees!$A$6:$AZ$102,Competences!I50+1,0))</f>
        <v/>
      </c>
      <c r="M50" s="25" t="str">
        <f>IF(Competences!J50="","",VLOOKUP($B$2,Donnees!$A$6:$AZ$102,Competences!J50+1,0))</f>
        <v/>
      </c>
      <c r="N50" s="25" t="str">
        <f>IF(Competences!K50="","",VLOOKUP($B$2,Donnees!$A$6:$AZ$102,Competences!K50+1,0))</f>
        <v/>
      </c>
      <c r="O50" s="26"/>
      <c r="P50" s="26"/>
    </row>
    <row r="51" spans="2:16" ht="15.6" customHeight="1" x14ac:dyDescent="0.25">
      <c r="B51" s="22" t="str">
        <f>Competences!B51</f>
        <v>Utiliser les techniques opératoires + - et X</v>
      </c>
      <c r="C51" s="36" t="str">
        <f t="shared" si="0"/>
        <v>0/6</v>
      </c>
      <c r="F51" s="24">
        <f t="shared" si="2"/>
        <v>0</v>
      </c>
      <c r="G51" s="25">
        <f>IF(Competences!D51="","",VLOOKUP($B$2,Donnees!$A$6:$AZ$102,Competences!D51+1,0))</f>
        <v>0</v>
      </c>
      <c r="H51" s="25">
        <f>IF(Competences!E51="","",VLOOKUP($B$2,Donnees!$A$6:$AZ$102,Competences!E51+1,0))</f>
        <v>0</v>
      </c>
      <c r="I51" s="25">
        <f>IF(Competences!F51="","",VLOOKUP($B$2,Donnees!$A$6:$AZ$102,Competences!F51+1,0))</f>
        <v>0</v>
      </c>
      <c r="J51" s="25">
        <f>IF(Competences!G51="","",VLOOKUP($B$2,Donnees!$A$6:$AZ$102,Competences!G51+1,0))</f>
        <v>0</v>
      </c>
      <c r="K51" s="25">
        <f>IF(Competences!H51="","",VLOOKUP($B$2,Donnees!$A$6:$AZ$102,Competences!H51+1,0))</f>
        <v>0</v>
      </c>
      <c r="L51" s="25">
        <f>IF(Competences!I51="","",VLOOKUP($B$2,Donnees!$A$6:$AZ$102,Competences!I51+1,0))</f>
        <v>0</v>
      </c>
      <c r="M51" s="25" t="str">
        <f>IF(Competences!J51="","",VLOOKUP($B$2,Donnees!$A$6:$AZ$102,Competences!J51+1,0))</f>
        <v/>
      </c>
      <c r="N51" s="25" t="str">
        <f>IF(Competences!K51="","",VLOOKUP($B$2,Donnees!$A$6:$AZ$102,Competences!K51+1,0))</f>
        <v/>
      </c>
      <c r="O51" s="26">
        <f>COUNTIF(G51:N51,1)+COUNTIF(G51:N51,2)</f>
        <v>0</v>
      </c>
      <c r="P51" s="26">
        <f>(COUNTIF(G51:N51,"&gt;0")+COUNTIF(G51:N51,0))</f>
        <v>6</v>
      </c>
    </row>
    <row r="52" spans="2:16" ht="15.6" hidden="1" customHeight="1" x14ac:dyDescent="0.25">
      <c r="B52" s="39" t="str">
        <f>Competences!B52</f>
        <v>Poser et calculer une addition</v>
      </c>
      <c r="C52" s="36" t="str">
        <f t="shared" si="0"/>
        <v>0/2</v>
      </c>
      <c r="F52" s="24">
        <f t="shared" si="2"/>
        <v>0</v>
      </c>
      <c r="G52" s="25">
        <f>IF(Competences!D52="","",VLOOKUP($B$2,Donnees!$A$6:$AZ$102,Competences!D52+1,0))</f>
        <v>0</v>
      </c>
      <c r="H52" s="25">
        <f>IF(Competences!E52="","",VLOOKUP($B$2,Donnees!$A$6:$AZ$102,Competences!E52+1,0))</f>
        <v>0</v>
      </c>
      <c r="I52" s="25" t="str">
        <f>IF(Competences!F52="","",VLOOKUP($B$2,Donnees!$A$6:$AZ$102,Competences!F52+1,0))</f>
        <v/>
      </c>
      <c r="J52" s="25" t="str">
        <f>IF(Competences!G52="","",VLOOKUP($B$2,Donnees!$A$6:$AZ$102,Competences!G52+1,0))</f>
        <v/>
      </c>
      <c r="K52" s="25" t="str">
        <f>IF(Competences!H52="","",VLOOKUP($B$2,Donnees!$A$6:$AZ$102,Competences!H52+1,0))</f>
        <v/>
      </c>
      <c r="L52" s="25" t="str">
        <f>IF(Competences!I52="","",VLOOKUP($B$2,Donnees!$A$6:$AZ$102,Competences!I52+1,0))</f>
        <v/>
      </c>
      <c r="M52" s="25" t="str">
        <f>IF(Competences!J52="","",VLOOKUP($B$2,Donnees!$A$6:$AZ$102,Competences!J52+1,0))</f>
        <v/>
      </c>
      <c r="N52" s="25" t="str">
        <f>IF(Competences!K52="","",VLOOKUP($B$2,Donnees!$A$6:$AZ$102,Competences!K52+1,0))</f>
        <v/>
      </c>
      <c r="O52" s="26"/>
      <c r="P52" s="26"/>
    </row>
    <row r="53" spans="2:16" ht="15.6" hidden="1" customHeight="1" x14ac:dyDescent="0.25">
      <c r="B53" s="39" t="str">
        <f>Competences!B53</f>
        <v>Poser et calculer une soustraction</v>
      </c>
      <c r="C53" s="36" t="str">
        <f t="shared" si="0"/>
        <v>0/2</v>
      </c>
      <c r="F53" s="24">
        <f t="shared" si="2"/>
        <v>0</v>
      </c>
      <c r="G53" s="25">
        <f>IF(Competences!D53="","",VLOOKUP($B$2,Donnees!$A$6:$AZ$102,Competences!D53+1,0))</f>
        <v>0</v>
      </c>
      <c r="H53" s="25">
        <f>IF(Competences!E53="","",VLOOKUP($B$2,Donnees!$A$6:$AZ$102,Competences!E53+1,0))</f>
        <v>0</v>
      </c>
      <c r="I53" s="25" t="str">
        <f>IF(Competences!F53="","",VLOOKUP($B$2,Donnees!$A$6:$AZ$102,Competences!F53+1,0))</f>
        <v/>
      </c>
      <c r="J53" s="25" t="str">
        <f>IF(Competences!G53="","",VLOOKUP($B$2,Donnees!$A$6:$AZ$102,Competences!G53+1,0))</f>
        <v/>
      </c>
      <c r="K53" s="25" t="str">
        <f>IF(Competences!H53="","",VLOOKUP($B$2,Donnees!$A$6:$AZ$102,Competences!H53+1,0))</f>
        <v/>
      </c>
      <c r="L53" s="25" t="str">
        <f>IF(Competences!I53="","",VLOOKUP($B$2,Donnees!$A$6:$AZ$102,Competences!I53+1,0))</f>
        <v/>
      </c>
      <c r="M53" s="25" t="str">
        <f>IF(Competences!J53="","",VLOOKUP($B$2,Donnees!$A$6:$AZ$102,Competences!J53+1,0))</f>
        <v/>
      </c>
      <c r="N53" s="25" t="str">
        <f>IF(Competences!K53="","",VLOOKUP($B$2,Donnees!$A$6:$AZ$102,Competences!K53+1,0))</f>
        <v/>
      </c>
      <c r="O53" s="26"/>
      <c r="P53" s="26"/>
    </row>
    <row r="54" spans="2:16" ht="15.6" hidden="1" customHeight="1" x14ac:dyDescent="0.25">
      <c r="B54" s="39" t="str">
        <f>Competences!B54</f>
        <v>Poser et calculer une multiplication</v>
      </c>
      <c r="C54" s="36" t="str">
        <f t="shared" si="0"/>
        <v>0/2</v>
      </c>
      <c r="F54" s="24">
        <f t="shared" si="2"/>
        <v>0</v>
      </c>
      <c r="G54" s="25">
        <f>IF(Competences!D54="","",VLOOKUP($B$2,Donnees!$A$6:$AZ$102,Competences!D54+1,0))</f>
        <v>0</v>
      </c>
      <c r="H54" s="25">
        <f>IF(Competences!E54="","",VLOOKUP($B$2,Donnees!$A$6:$AZ$102,Competences!E54+1,0))</f>
        <v>0</v>
      </c>
      <c r="I54" s="25" t="str">
        <f>IF(Competences!F54="","",VLOOKUP($B$2,Donnees!$A$6:$AZ$102,Competences!F54+1,0))</f>
        <v/>
      </c>
      <c r="J54" s="25" t="str">
        <f>IF(Competences!G54="","",VLOOKUP($B$2,Donnees!$A$6:$AZ$102,Competences!G54+1,0))</f>
        <v/>
      </c>
      <c r="K54" s="25" t="str">
        <f>IF(Competences!H54="","",VLOOKUP($B$2,Donnees!$A$6:$AZ$102,Competences!H54+1,0))</f>
        <v/>
      </c>
      <c r="L54" s="25" t="str">
        <f>IF(Competences!I54="","",VLOOKUP($B$2,Donnees!$A$6:$AZ$102,Competences!I54+1,0))</f>
        <v/>
      </c>
      <c r="M54" s="25" t="str">
        <f>IF(Competences!J54="","",VLOOKUP($B$2,Donnees!$A$6:$AZ$102,Competences!J54+1,0))</f>
        <v/>
      </c>
      <c r="N54" s="25" t="str">
        <f>IF(Competences!K54="","",VLOOKUP($B$2,Donnees!$A$6:$AZ$102,Competences!K54+1,0))</f>
        <v/>
      </c>
      <c r="O54" s="26"/>
      <c r="P54" s="26"/>
    </row>
    <row r="55" spans="2:16" ht="15.6" customHeight="1" x14ac:dyDescent="0.25">
      <c r="B55" s="39"/>
      <c r="C55" s="36"/>
      <c r="F55" s="73"/>
      <c r="G55" s="74" t="str">
        <f>IF(Competences!D55="","",VLOOKUP($B$2,Donnees!$A$6:$AZ$102,Competences!D55+1,0))</f>
        <v/>
      </c>
      <c r="H55" s="25" t="str">
        <f>IF(Competences!E55="","",VLOOKUP($B$2,Donnees!$A$6:$AZ$102,Competences!E55+1,0))</f>
        <v/>
      </c>
      <c r="I55" s="25" t="str">
        <f>IF(Competences!F55="","",VLOOKUP($B$2,Donnees!$A$6:$AZ$102,Competences!F55+1,0))</f>
        <v/>
      </c>
      <c r="J55" s="25" t="str">
        <f>IF(Competences!G55="","",VLOOKUP($B$2,Donnees!$A$6:$AZ$102,Competences!G55+1,0))</f>
        <v/>
      </c>
      <c r="K55" s="25" t="str">
        <f>IF(Competences!H55="","",VLOOKUP($B$2,Donnees!$A$6:$AZ$102,Competences!H55+1,0))</f>
        <v/>
      </c>
      <c r="L55" s="25" t="str">
        <f>IF(Competences!I55="","",VLOOKUP($B$2,Donnees!$A$6:$AZ$102,Competences!I55+1,0))</f>
        <v/>
      </c>
      <c r="M55" s="25" t="str">
        <f>IF(Competences!J55="","",VLOOKUP($B$2,Donnees!$A$6:$AZ$102,Competences!J55+1,0))</f>
        <v/>
      </c>
      <c r="N55" s="25" t="str">
        <f>IF(Competences!K55="","",VLOOKUP($B$2,Donnees!$A$6:$AZ$102,Competences!K55+1,0))</f>
        <v/>
      </c>
      <c r="O55" s="26"/>
      <c r="P55" s="26"/>
    </row>
    <row r="56" spans="2:16" ht="15.6" customHeight="1" x14ac:dyDescent="0.25">
      <c r="B56" s="29" t="s">
        <v>57</v>
      </c>
      <c r="C56" s="38">
        <f>O56/P56</f>
        <v>0</v>
      </c>
      <c r="F56" s="73"/>
      <c r="G56" s="74"/>
      <c r="H56" s="25"/>
      <c r="I56" s="74" t="str">
        <f>IF(Competences!F55="","",VLOOKUP($B$2,Donnees!$A$6:$AZ$102,Competences!F55+1,0))</f>
        <v/>
      </c>
      <c r="J56" s="74" t="str">
        <f>IF(Competences!G55="","",VLOOKUP($B$2,Donnees!$A$6:$AZ$102,Competences!G55+1,0))</f>
        <v/>
      </c>
      <c r="K56" s="74" t="str">
        <f>IF(Competences!H55="","",VLOOKUP($B$2,Donnees!$A$6:$AZ$102,Competences!H55+1,0))</f>
        <v/>
      </c>
      <c r="L56" s="74" t="str">
        <f>IF(Competences!I55="","",VLOOKUP($B$2,Donnees!$A$6:$AZ$102,Competences!I55+1,0))</f>
        <v/>
      </c>
      <c r="M56" s="74" t="str">
        <f>IF(Competences!J55="","",VLOOKUP($B$2,Donnees!$A$6:$AZ$102,Competences!J55+1,0))</f>
        <v/>
      </c>
      <c r="N56" s="74" t="str">
        <f>IF(Competences!K55="","",VLOOKUP($B$2,Donnees!$A$6:$AZ$102,Competences!K55+1,0))</f>
        <v/>
      </c>
      <c r="O56" s="71">
        <f>SUM(O6:O54)</f>
        <v>0</v>
      </c>
      <c r="P56" s="71">
        <f>SUM(P6:P54)</f>
        <v>42</v>
      </c>
    </row>
    <row r="57" spans="2:16" ht="15.6" customHeight="1" x14ac:dyDescent="0.25">
      <c r="B57" s="29" t="s">
        <v>56</v>
      </c>
      <c r="C57" s="37" t="str">
        <f>O56&amp;"/"&amp;P56</f>
        <v>0/42</v>
      </c>
      <c r="F57" s="73"/>
      <c r="G57" s="74"/>
      <c r="H57" s="25"/>
      <c r="I57" s="25" t="str">
        <f>IF(Competences!F56="","",VLOOKUP($B$2,Donnees!$A$6:$AZ$102,Competences!F56+1,0))</f>
        <v/>
      </c>
      <c r="J57" s="25" t="str">
        <f>IF(Competences!G56="","",VLOOKUP($B$2,Donnees!$A$6:$AZ$102,Competences!G56+1,0))</f>
        <v/>
      </c>
      <c r="K57" s="25" t="str">
        <f>IF(Competences!H56="","",VLOOKUP($B$2,Donnees!$A$6:$AZ$102,Competences!H56+1,0))</f>
        <v/>
      </c>
      <c r="L57" s="25" t="str">
        <f>IF(Competences!I56="","",VLOOKUP($B$2,Donnees!$A$6:$AZ$102,Competences!I56+1,0))</f>
        <v/>
      </c>
      <c r="M57" s="25" t="str">
        <f>IF(Competences!J56="","",VLOOKUP($B$2,Donnees!$A$6:$AZ$102,Competences!J56+1,0))</f>
        <v/>
      </c>
      <c r="N57" s="25" t="str">
        <f>IF(Competences!K56="","",VLOOKUP($B$2,Donnees!$A$6:$AZ$102,Competences!K56+1,0))</f>
        <v/>
      </c>
    </row>
    <row r="58" spans="2:16" ht="15.6" customHeight="1" x14ac:dyDescent="0.25">
      <c r="B58" s="29"/>
      <c r="C58" s="38"/>
    </row>
    <row r="59" spans="2:16" ht="15.6" customHeight="1" x14ac:dyDescent="0.25">
      <c r="B59" s="29"/>
      <c r="C59" s="37"/>
    </row>
    <row r="60" spans="2:16" ht="15.6" customHeight="1" x14ac:dyDescent="0.25">
      <c r="B60" s="29"/>
      <c r="C60" s="38"/>
    </row>
    <row r="61" spans="2:16" ht="15.6" customHeight="1" x14ac:dyDescent="0.25">
      <c r="B61" s="29"/>
      <c r="C61" s="37"/>
    </row>
    <row r="62" spans="2:16" ht="15.6" customHeight="1" x14ac:dyDescent="0.25">
      <c r="B62" s="29"/>
      <c r="C62" s="38"/>
    </row>
  </sheetData>
  <mergeCells count="2">
    <mergeCell ref="A1:C1"/>
    <mergeCell ref="G5:N5"/>
  </mergeCells>
  <phoneticPr fontId="7" type="noConversion"/>
  <conditionalFormatting sqref="C58 C60:C61 C6:C56">
    <cfRule type="cellIs" dxfId="4" priority="2" stopIfTrue="1" operator="greaterThan">
      <formula>0.75</formula>
    </cfRule>
    <cfRule type="cellIs" dxfId="3" priority="3" stopIfTrue="1" operator="between">
      <formula>0.5</formula>
      <formula>0.75</formula>
    </cfRule>
    <cfRule type="cellIs" dxfId="2" priority="4" stopIfTrue="1" operator="between">
      <formula>0.25</formula>
      <formula>0.5</formula>
    </cfRule>
    <cfRule type="cellIs" dxfId="1" priority="5" stopIfTrue="1" operator="between">
      <formula>0.001</formula>
      <formula>0.25</formula>
    </cfRule>
    <cfRule type="cellIs" dxfId="0" priority="6" stopIfTrue="1" operator="equal">
      <formula>0</formula>
    </cfRule>
  </conditionalFormatting>
  <dataValidations count="1">
    <dataValidation type="list" allowBlank="1" showInputMessage="1" showErrorMessage="1" sqref="B2">
      <formula1>eleves</formula1>
    </dataValidation>
  </dataValidations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8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13" zoomScaleNormal="141" workbookViewId="0">
      <selection activeCell="B52" sqref="B52"/>
    </sheetView>
  </sheetViews>
  <sheetFormatPr baseColWidth="10" defaultRowHeight="15.6" customHeight="1" x14ac:dyDescent="0.25"/>
  <cols>
    <col min="1" max="1" width="4.5546875" style="3" customWidth="1"/>
    <col min="2" max="2" width="79.44140625" style="3" customWidth="1"/>
    <col min="3" max="3" width="12.33203125" style="13" customWidth="1"/>
    <col min="4" max="4" width="3" style="3" customWidth="1"/>
    <col min="5" max="5" width="25.33203125" style="3" customWidth="1"/>
    <col min="6" max="12" width="11.44140625" style="3" customWidth="1"/>
    <col min="13" max="13" width="6.5546875" style="3" customWidth="1"/>
    <col min="14" max="15" width="5.5546875" style="3" customWidth="1"/>
    <col min="16" max="16" width="6.109375" style="3" customWidth="1"/>
    <col min="17" max="17" width="3.44140625" style="14" customWidth="1"/>
    <col min="18" max="18" width="6.44140625" style="14" customWidth="1"/>
    <col min="19" max="27" width="5" style="3" customWidth="1"/>
    <col min="28" max="16384" width="11.5546875" style="3"/>
  </cols>
  <sheetData>
    <row r="1" spans="1:17" ht="21.9" customHeight="1" x14ac:dyDescent="0.25">
      <c r="A1" s="88" t="str">
        <f>Accueil!$D$7&amp;", classe "&amp;Accueil!$D$9&amp;", "&amp;Accueil!D11</f>
        <v>École de xxxx, classe CE2, M. XXX</v>
      </c>
      <c r="B1" s="88"/>
      <c r="C1" s="88"/>
    </row>
    <row r="2" spans="1:17" ht="21.9" customHeight="1" x14ac:dyDescent="0.3">
      <c r="A2" s="30"/>
      <c r="B2" s="31" t="str">
        <f>"("&amp;Donnees!A2&amp;" élèves)"</f>
        <v>(3 élèves)</v>
      </c>
      <c r="C2" s="3"/>
    </row>
    <row r="3" spans="1:17" x14ac:dyDescent="0.3">
      <c r="B3" s="32"/>
      <c r="C3" s="3"/>
    </row>
    <row r="4" spans="1:17" ht="19.2" x14ac:dyDescent="0.25">
      <c r="A4" s="88" t="str">
        <f>"Année scolaire "&amp;Accueil!D5&amp;", période "&amp;Accueil!D13</f>
        <v xml:space="preserve">Année scolaire 2016-2017, période </v>
      </c>
      <c r="B4" s="88"/>
      <c r="C4" s="88"/>
      <c r="E4"/>
      <c r="F4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7" ht="13.2" x14ac:dyDescent="0.25">
      <c r="A5"/>
      <c r="B5"/>
      <c r="C5"/>
      <c r="D5"/>
      <c r="E5" s="19"/>
      <c r="F5" s="21" t="s">
        <v>55</v>
      </c>
      <c r="G5" s="89" t="s">
        <v>18</v>
      </c>
      <c r="H5" s="89"/>
      <c r="I5" s="89"/>
      <c r="J5" s="89"/>
      <c r="K5" s="89"/>
      <c r="L5" s="89"/>
      <c r="M5" s="19"/>
      <c r="N5" s="19"/>
      <c r="O5" s="19"/>
      <c r="P5" s="19"/>
    </row>
    <row r="6" spans="1:17" ht="17.100000000000001" customHeight="1" x14ac:dyDescent="0.25">
      <c r="A6"/>
      <c r="B6" s="40" t="str">
        <f>Eleves!B6</f>
        <v>Dénombrer, utiliser les groupements par 10</v>
      </c>
      <c r="C6" s="33">
        <f ca="1">AVERAGE(G6:L6)/Donnees!$A$2</f>
        <v>0</v>
      </c>
      <c r="E6" s="23"/>
      <c r="F6" s="34">
        <f ca="1">AVERAGE(G6:L6)/Donnees!$A$2</f>
        <v>0</v>
      </c>
      <c r="G6" s="35">
        <f ca="1">IF(Competences!D6&gt;0,OFFSET(Donnees!$A$2,0,Competences!D6),"")</f>
        <v>0</v>
      </c>
      <c r="H6" s="35">
        <f ca="1">IF(Competences!E6&gt;0,OFFSET(Donnees!$A$2,0,Competences!E6),"")</f>
        <v>0</v>
      </c>
      <c r="I6" s="35">
        <f ca="1">IF(Competences!F6&gt;0,OFFSET(Donnees!$A$2,0,Competences!F6),"")</f>
        <v>0</v>
      </c>
      <c r="J6" s="35">
        <f ca="1">IF(Competences!G6&gt;0,OFFSET(Donnees!$A$2,0,Competences!G6),"")</f>
        <v>0</v>
      </c>
      <c r="K6" s="35">
        <f ca="1">IF(Competences!H6&gt;0,OFFSET(Donnees!$A$2,0,Competences!H6),"")</f>
        <v>0</v>
      </c>
      <c r="L6" s="35" t="str">
        <f ca="1">IF(Competences!I6&gt;0,OFFSET(Donnees!$A$2,0,Competences!I6),"")</f>
        <v/>
      </c>
      <c r="M6" s="26"/>
      <c r="N6" s="26"/>
      <c r="O6" s="26"/>
      <c r="P6" s="23"/>
      <c r="Q6" s="27"/>
    </row>
    <row r="7" spans="1:17" ht="17.100000000000001" customHeight="1" x14ac:dyDescent="0.25">
      <c r="A7"/>
      <c r="B7" s="72" t="str">
        <f>Eleves!B7</f>
        <v>Dénombrer des points</v>
      </c>
      <c r="C7" s="33">
        <f ca="1">AVERAGE(G7:L7)/Donnees!$A$2</f>
        <v>0</v>
      </c>
      <c r="E7" s="23"/>
      <c r="F7" s="34">
        <f ca="1">AVERAGE(G7:L7)/Donnees!$A$2</f>
        <v>0</v>
      </c>
      <c r="G7" s="35">
        <f ca="1">IF(Competences!D7&gt;0,OFFSET(Donnees!$A$2,0,Competences!D7),"")</f>
        <v>0</v>
      </c>
      <c r="H7" s="35">
        <f ca="1">IF(Competences!E7&gt;0,OFFSET(Donnees!$A$2,0,Competences!E7),"")</f>
        <v>0</v>
      </c>
      <c r="I7" s="35" t="str">
        <f ca="1">IF(Competences!F7&gt;0,OFFSET(Donnees!$A$2,0,Competences!F7),"")</f>
        <v/>
      </c>
      <c r="J7" s="35" t="str">
        <f ca="1">IF(Competences!G7&gt;0,OFFSET(Donnees!$A$2,0,Competences!G7),"")</f>
        <v/>
      </c>
      <c r="K7" s="35" t="str">
        <f ca="1">IF(Competences!H7&gt;0,OFFSET(Donnees!$A$2,0,Competences!H7),"")</f>
        <v/>
      </c>
      <c r="L7" s="35" t="str">
        <f ca="1">IF(Competences!I7&gt;0,OFFSET(Donnees!$A$2,0,Competences!I7),"")</f>
        <v/>
      </c>
      <c r="M7" s="23"/>
      <c r="N7" s="23"/>
      <c r="O7" s="23"/>
      <c r="P7" s="23"/>
      <c r="Q7" s="27"/>
    </row>
    <row r="8" spans="1:17" ht="17.100000000000001" customHeight="1" x14ac:dyDescent="0.25">
      <c r="A8"/>
      <c r="B8" s="72" t="str">
        <f>Eleves!B8</f>
        <v>Compter 148 feutres</v>
      </c>
      <c r="C8" s="33">
        <f ca="1">AVERAGE(G8:L8)/Donnees!$A$2</f>
        <v>0</v>
      </c>
      <c r="E8" s="23"/>
      <c r="F8" s="34">
        <f ca="1">AVERAGE(G8:L8)/Donnees!$A$2</f>
        <v>0</v>
      </c>
      <c r="G8" s="35">
        <f ca="1">IF(Competences!D8&gt;0,OFFSET(Donnees!$A$2,0,Competences!D8),"")</f>
        <v>0</v>
      </c>
      <c r="H8" s="35" t="str">
        <f ca="1">IF(Competences!E8&gt;0,OFFSET(Donnees!$A$2,0,Competences!E8),"")</f>
        <v/>
      </c>
      <c r="I8" s="35" t="str">
        <f ca="1">IF(Competences!F8&gt;0,OFFSET(Donnees!$A$2,0,Competences!F8),"")</f>
        <v/>
      </c>
      <c r="J8" s="35" t="str">
        <f ca="1">IF(Competences!G8&gt;0,OFFSET(Donnees!$A$2,0,Competences!G8),"")</f>
        <v/>
      </c>
      <c r="K8" s="35" t="str">
        <f ca="1">IF(Competences!H8&gt;0,OFFSET(Donnees!$A$2,0,Competences!H8),"")</f>
        <v/>
      </c>
      <c r="L8" s="35" t="str">
        <f ca="1">IF(Competences!I8&gt;0,OFFSET(Donnees!$A$2,0,Competences!I8),"")</f>
        <v/>
      </c>
      <c r="M8" s="23"/>
      <c r="N8" s="23"/>
      <c r="O8" s="23"/>
      <c r="P8" s="23"/>
      <c r="Q8" s="27"/>
    </row>
    <row r="9" spans="1:17" ht="17.100000000000001" customHeight="1" x14ac:dyDescent="0.25">
      <c r="A9"/>
      <c r="B9" s="72" t="str">
        <f>Eleves!B9</f>
        <v>Compter 507 feutres</v>
      </c>
      <c r="C9" s="33">
        <f ca="1">AVERAGE(G9:L9)/Donnees!$A$2</f>
        <v>0</v>
      </c>
      <c r="E9" s="23"/>
      <c r="F9" s="34">
        <f ca="1">AVERAGE(G9:L9)/Donnees!$A$2</f>
        <v>0</v>
      </c>
      <c r="G9" s="35">
        <f ca="1">IF(Competences!D9&gt;0,OFFSET(Donnees!$A$2,0,Competences!D9),"")</f>
        <v>0</v>
      </c>
      <c r="H9" s="35" t="str">
        <f ca="1">IF(Competences!E9&gt;0,OFFSET(Donnees!$A$2,0,Competences!E9),"")</f>
        <v/>
      </c>
      <c r="I9" s="35" t="str">
        <f ca="1">IF(Competences!F9&gt;0,OFFSET(Donnees!$A$2,0,Competences!F9),"")</f>
        <v/>
      </c>
      <c r="J9" s="35" t="str">
        <f ca="1">IF(Competences!G9&gt;0,OFFSET(Donnees!$A$2,0,Competences!G9),"")</f>
        <v/>
      </c>
      <c r="K9" s="35" t="str">
        <f ca="1">IF(Competences!H9&gt;0,OFFSET(Donnees!$A$2,0,Competences!H9),"")</f>
        <v/>
      </c>
      <c r="L9" s="35" t="str">
        <f ca="1">IF(Competences!I9&gt;0,OFFSET(Donnees!$A$2,0,Competences!I9),"")</f>
        <v/>
      </c>
      <c r="M9" s="23"/>
      <c r="N9" s="23"/>
      <c r="O9" s="23"/>
      <c r="P9" s="23"/>
      <c r="Q9" s="27"/>
    </row>
    <row r="10" spans="1:17" ht="17.100000000000001" customHeight="1" x14ac:dyDescent="0.25">
      <c r="A10"/>
      <c r="B10" s="72" t="str">
        <f>Eleves!B10</f>
        <v xml:space="preserve">Compter 4 boîtes et 6 feutres seuls </v>
      </c>
      <c r="C10" s="33">
        <f ca="1">AVERAGE(G10:L10)/Donnees!$A$2</f>
        <v>0</v>
      </c>
      <c r="E10" s="23"/>
      <c r="F10" s="34">
        <f ca="1">AVERAGE(G10:L10)/Donnees!$A$2</f>
        <v>0</v>
      </c>
      <c r="G10" s="35">
        <f ca="1">IF(Competences!D10&gt;0,OFFSET(Donnees!$A$2,0,Competences!D10),"")</f>
        <v>0</v>
      </c>
      <c r="H10" s="35" t="str">
        <f ca="1">IF(Competences!E10&gt;0,OFFSET(Donnees!$A$2,0,Competences!E10),"")</f>
        <v/>
      </c>
      <c r="I10" s="35" t="str">
        <f ca="1">IF(Competences!F10&gt;0,OFFSET(Donnees!$A$2,0,Competences!F10),"")</f>
        <v/>
      </c>
      <c r="J10" s="35" t="str">
        <f ca="1">IF(Competences!G10&gt;0,OFFSET(Donnees!$A$2,0,Competences!G10),"")</f>
        <v/>
      </c>
      <c r="K10" s="35" t="str">
        <f ca="1">IF(Competences!H10&gt;0,OFFSET(Donnees!$A$2,0,Competences!H10),"")</f>
        <v/>
      </c>
      <c r="L10" s="35" t="str">
        <f ca="1">IF(Competences!I10&gt;0,OFFSET(Donnees!$A$2,0,Competences!I10),"")</f>
        <v/>
      </c>
      <c r="M10" s="23"/>
      <c r="N10" s="23"/>
      <c r="O10" s="23"/>
      <c r="P10" s="23"/>
      <c r="Q10" s="27"/>
    </row>
    <row r="11" spans="1:17" ht="17.100000000000001" customHeight="1" x14ac:dyDescent="0.25">
      <c r="A11"/>
      <c r="B11" s="40" t="str">
        <f>Eleves!B11</f>
        <v>Savoir utiliser milliers, centaines, dizaines et unités</v>
      </c>
      <c r="C11" s="33">
        <f ca="1">AVERAGE(G11:L11)/Donnees!$A$2</f>
        <v>0</v>
      </c>
      <c r="E11" s="23"/>
      <c r="F11" s="34">
        <f ca="1">AVERAGE(G11:L11)/Donnees!$A$2</f>
        <v>0</v>
      </c>
      <c r="G11" s="35">
        <f ca="1">IF(Competences!D11&gt;0,OFFSET(Donnees!$A$2,0,Competences!D11),"")</f>
        <v>0</v>
      </c>
      <c r="H11" s="35">
        <f ca="1">IF(Competences!E11&gt;0,OFFSET(Donnees!$A$2,0,Competences!E11),"")</f>
        <v>0</v>
      </c>
      <c r="I11" s="35" t="str">
        <f ca="1">IF(Competences!F11&gt;0,OFFSET(Donnees!$A$2,0,Competences!F11),"")</f>
        <v/>
      </c>
      <c r="J11" s="35" t="str">
        <f ca="1">IF(Competences!G11&gt;0,OFFSET(Donnees!$A$2,0,Competences!G11),"")</f>
        <v/>
      </c>
      <c r="K11" s="35" t="str">
        <f ca="1">IF(Competences!H11&gt;0,OFFSET(Donnees!$A$2,0,Competences!H11),"")</f>
        <v/>
      </c>
      <c r="L11" s="35" t="str">
        <f ca="1">IF(Competences!I11&gt;0,OFFSET(Donnees!$A$2,0,Competences!I11),"")</f>
        <v/>
      </c>
      <c r="M11" s="23"/>
      <c r="N11" s="23"/>
      <c r="O11" s="23"/>
      <c r="P11" s="23"/>
    </row>
    <row r="12" spans="1:17" ht="17.100000000000001" customHeight="1" x14ac:dyDescent="0.25">
      <c r="A12"/>
      <c r="B12" s="72" t="str">
        <f>Eleves!B12</f>
        <v>Ajouter 10 - 100 dizaines entières</v>
      </c>
      <c r="C12" s="33">
        <f ca="1">AVERAGE(G12:L12)/Donnees!$A$2</f>
        <v>0</v>
      </c>
      <c r="E12" s="23"/>
      <c r="F12" s="34">
        <f ca="1">AVERAGE(G12:L12)/Donnees!$A$2</f>
        <v>0</v>
      </c>
      <c r="G12" s="35">
        <f ca="1">IF(Competences!D12&gt;0,OFFSET(Donnees!$A$2,0,Competences!D12),"")</f>
        <v>0</v>
      </c>
      <c r="H12" s="35" t="str">
        <f ca="1">IF(Competences!E12&gt;0,OFFSET(Donnees!$A$2,0,Competences!E12),"")</f>
        <v/>
      </c>
      <c r="I12" s="35" t="str">
        <f ca="1">IF(Competences!F12&gt;0,OFFSET(Donnees!$A$2,0,Competences!F12),"")</f>
        <v/>
      </c>
      <c r="J12" s="35" t="str">
        <f ca="1">IF(Competences!G12&gt;0,OFFSET(Donnees!$A$2,0,Competences!G12),"")</f>
        <v/>
      </c>
      <c r="K12" s="35" t="str">
        <f ca="1">IF(Competences!H12&gt;0,OFFSET(Donnees!$A$2,0,Competences!H12),"")</f>
        <v/>
      </c>
      <c r="L12" s="35" t="str">
        <f ca="1">IF(Competences!I12&gt;0,OFFSET(Donnees!$A$2,0,Competences!I12),"")</f>
        <v/>
      </c>
      <c r="M12" s="23"/>
      <c r="N12" s="23"/>
      <c r="O12" s="23"/>
      <c r="P12" s="23"/>
    </row>
    <row r="13" spans="1:17" ht="17.100000000000001" customHeight="1" x14ac:dyDescent="0.25">
      <c r="A13"/>
      <c r="B13" s="72" t="str">
        <f>Eleves!B13</f>
        <v>Retrancher 10 - 100 dizaines entières</v>
      </c>
      <c r="C13" s="33">
        <f ca="1">AVERAGE(G13:L13)/Donnees!$A$2</f>
        <v>0</v>
      </c>
      <c r="E13" s="23"/>
      <c r="F13" s="34">
        <f ca="1">AVERAGE(G13:L13)/Donnees!$A$2</f>
        <v>0</v>
      </c>
      <c r="G13" s="35">
        <f ca="1">IF(Competences!D13&gt;0,OFFSET(Donnees!$A$2,0,Competences!D13),"")</f>
        <v>0</v>
      </c>
      <c r="H13" s="35" t="str">
        <f ca="1">IF(Competences!E13&gt;0,OFFSET(Donnees!$A$2,0,Competences!E13),"")</f>
        <v/>
      </c>
      <c r="I13" s="35" t="str">
        <f ca="1">IF(Competences!F13&gt;0,OFFSET(Donnees!$A$2,0,Competences!F13),"")</f>
        <v/>
      </c>
      <c r="J13" s="35" t="str">
        <f ca="1">IF(Competences!G13&gt;0,OFFSET(Donnees!$A$2,0,Competences!G13),"")</f>
        <v/>
      </c>
      <c r="K13" s="35" t="str">
        <f ca="1">IF(Competences!H13&gt;0,OFFSET(Donnees!$A$2,0,Competences!H13),"")</f>
        <v/>
      </c>
      <c r="L13" s="35" t="str">
        <f ca="1">IF(Competences!I13&gt;0,OFFSET(Donnees!$A$2,0,Competences!I13),"")</f>
        <v/>
      </c>
      <c r="M13" s="23"/>
      <c r="N13" s="23"/>
      <c r="O13" s="23"/>
      <c r="P13" s="23"/>
    </row>
    <row r="14" spans="1:17" ht="17.100000000000001" customHeight="1" x14ac:dyDescent="0.25">
      <c r="A14"/>
      <c r="B14" s="40" t="str">
        <f>Eleves!B14</f>
        <v>Reconnaître un même nombre écrit sous diverses formes</v>
      </c>
      <c r="C14" s="33">
        <f ca="1">AVERAGE(G14:L14)/Donnees!$A$2</f>
        <v>0</v>
      </c>
      <c r="E14" s="23"/>
      <c r="F14" s="34">
        <f ca="1">AVERAGE(G14:L14)/Donnees!$A$2</f>
        <v>0</v>
      </c>
      <c r="G14" s="35">
        <f ca="1">IF(Competences!D14&gt;0,OFFSET(Donnees!$A$2,0,Competences!D14),"")</f>
        <v>0</v>
      </c>
      <c r="H14" s="35">
        <f ca="1">IF(Competences!E14&gt;0,OFFSET(Donnees!$A$2,0,Competences!E14),"")</f>
        <v>0</v>
      </c>
      <c r="I14" s="35">
        <f ca="1">IF(Competences!F14&gt;0,OFFSET(Donnees!$A$2,0,Competences!F14),"")</f>
        <v>0</v>
      </c>
      <c r="J14" s="35">
        <f ca="1">IF(Competences!G14&gt;0,OFFSET(Donnees!$A$2,0,Competences!G14),"")</f>
        <v>0</v>
      </c>
      <c r="K14" s="35">
        <f ca="1">IF(Competences!H14&gt;0,OFFSET(Donnees!$A$2,0,Competences!H14),"")</f>
        <v>0</v>
      </c>
      <c r="L14" s="35">
        <f ca="1">IF(Competences!I14&gt;0,OFFSET(Donnees!$A$2,0,Competences!I14),"")</f>
        <v>0</v>
      </c>
      <c r="M14" s="23"/>
      <c r="N14" s="23"/>
      <c r="O14" s="23"/>
      <c r="P14" s="23"/>
    </row>
    <row r="15" spans="1:17" ht="17.100000000000001" customHeight="1" x14ac:dyDescent="0.25">
      <c r="A15"/>
      <c r="B15" s="72" t="str">
        <f>Eleves!B15</f>
        <v>780 + 4</v>
      </c>
      <c r="C15" s="33">
        <f ca="1">AVERAGE(G15:L15)/Donnees!$A$2</f>
        <v>0</v>
      </c>
      <c r="E15" s="23"/>
      <c r="F15" s="34">
        <f ca="1">AVERAGE(G15:L15)/Donnees!$A$2</f>
        <v>0</v>
      </c>
      <c r="G15" s="35">
        <f ca="1">IF(Competences!D15&gt;0,OFFSET(Donnees!$A$2,0,Competences!D15),"")</f>
        <v>0</v>
      </c>
      <c r="H15" s="35" t="str">
        <f ca="1">IF(Competences!E15&gt;0,OFFSET(Donnees!$A$2,0,Competences!E15),"")</f>
        <v/>
      </c>
      <c r="I15" s="35" t="str">
        <f ca="1">IF(Competences!F15&gt;0,OFFSET(Donnees!$A$2,0,Competences!F15),"")</f>
        <v/>
      </c>
      <c r="J15" s="35" t="str">
        <f ca="1">IF(Competences!G15&gt;0,OFFSET(Donnees!$A$2,0,Competences!G15),"")</f>
        <v/>
      </c>
      <c r="K15" s="35" t="str">
        <f ca="1">IF(Competences!H15&gt;0,OFFSET(Donnees!$A$2,0,Competences!H15),"")</f>
        <v/>
      </c>
      <c r="L15" s="35" t="str">
        <f ca="1">IF(Competences!I15&gt;0,OFFSET(Donnees!$A$2,0,Competences!I15),"")</f>
        <v/>
      </c>
      <c r="M15" s="23"/>
      <c r="N15" s="23"/>
      <c r="O15" s="23"/>
      <c r="P15" s="23"/>
    </row>
    <row r="16" spans="1:17" ht="17.100000000000001" customHeight="1" x14ac:dyDescent="0.25">
      <c r="A16"/>
      <c r="B16" s="72" t="str">
        <f>Eleves!B16</f>
        <v>7 dizaines et 84 unités</v>
      </c>
      <c r="C16" s="33">
        <f ca="1">AVERAGE(G16:L16)/Donnees!$A$2</f>
        <v>0</v>
      </c>
      <c r="E16" s="23"/>
      <c r="F16" s="34">
        <f ca="1">AVERAGE(G16:L16)/Donnees!$A$2</f>
        <v>0</v>
      </c>
      <c r="G16" s="35">
        <f ca="1">IF(Competences!D16&gt;0,OFFSET(Donnees!$A$2,0,Competences!D16),"")</f>
        <v>0</v>
      </c>
      <c r="H16" s="35" t="str">
        <f ca="1">IF(Competences!E16&gt;0,OFFSET(Donnees!$A$2,0,Competences!E16),"")</f>
        <v/>
      </c>
      <c r="I16" s="35" t="str">
        <f ca="1">IF(Competences!F16&gt;0,OFFSET(Donnees!$A$2,0,Competences!F16),"")</f>
        <v/>
      </c>
      <c r="J16" s="35" t="str">
        <f ca="1">IF(Competences!G16&gt;0,OFFSET(Donnees!$A$2,0,Competences!G16),"")</f>
        <v/>
      </c>
      <c r="K16" s="35" t="str">
        <f ca="1">IF(Competences!H16&gt;0,OFFSET(Donnees!$A$2,0,Competences!H16),"")</f>
        <v/>
      </c>
      <c r="L16" s="35" t="str">
        <f ca="1">IF(Competences!I16&gt;0,OFFSET(Donnees!$A$2,0,Competences!I16),"")</f>
        <v/>
      </c>
      <c r="M16" s="23"/>
      <c r="N16" s="23"/>
      <c r="O16" s="23"/>
      <c r="P16" s="23"/>
    </row>
    <row r="17" spans="1:16" ht="17.100000000000001" customHeight="1" x14ac:dyDescent="0.25">
      <c r="A17"/>
      <c r="B17" s="72" t="str">
        <f>Eleves!B17</f>
        <v>8 dizaines 7 centaines et 4 unités</v>
      </c>
      <c r="C17" s="33">
        <f ca="1">AVERAGE(G17:L17)/Donnees!$A$2</f>
        <v>0</v>
      </c>
      <c r="E17" s="23"/>
      <c r="F17" s="34">
        <f ca="1">AVERAGE(G17:L17)/Donnees!$A$2</f>
        <v>0</v>
      </c>
      <c r="G17" s="35">
        <f ca="1">IF(Competences!D17&gt;0,OFFSET(Donnees!$A$2,0,Competences!D17),"")</f>
        <v>0</v>
      </c>
      <c r="H17" s="35" t="str">
        <f ca="1">IF(Competences!E17&gt;0,OFFSET(Donnees!$A$2,0,Competences!E17),"")</f>
        <v/>
      </c>
      <c r="I17" s="35" t="str">
        <f ca="1">IF(Competences!F17&gt;0,OFFSET(Donnees!$A$2,0,Competences!F17),"")</f>
        <v/>
      </c>
      <c r="J17" s="35" t="str">
        <f ca="1">IF(Competences!G17&gt;0,OFFSET(Donnees!$A$2,0,Competences!G17),"")</f>
        <v/>
      </c>
      <c r="K17" s="35" t="str">
        <f ca="1">IF(Competences!H17&gt;0,OFFSET(Donnees!$A$2,0,Competences!H17),"")</f>
        <v/>
      </c>
      <c r="L17" s="35" t="str">
        <f ca="1">IF(Competences!I17&gt;0,OFFSET(Donnees!$A$2,0,Competences!I17),"")</f>
        <v/>
      </c>
      <c r="M17" s="23"/>
      <c r="N17" s="23"/>
      <c r="O17" s="23"/>
      <c r="P17" s="23"/>
    </row>
    <row r="18" spans="1:16" ht="17.100000000000001" customHeight="1" x14ac:dyDescent="0.25">
      <c r="A18"/>
      <c r="B18" s="72" t="str">
        <f>Eleves!B18</f>
        <v>7 + 8 + 4</v>
      </c>
      <c r="C18" s="33">
        <f ca="1">AVERAGE(G18:L18)/Donnees!$A$2</f>
        <v>0</v>
      </c>
      <c r="E18" s="23"/>
      <c r="F18" s="34">
        <f ca="1">AVERAGE(G18:L18)/Donnees!$A$2</f>
        <v>0</v>
      </c>
      <c r="G18" s="35">
        <f ca="1">IF(Competences!D18&gt;0,OFFSET(Donnees!$A$2,0,Competences!D18),"")</f>
        <v>0</v>
      </c>
      <c r="H18" s="35" t="str">
        <f ca="1">IF(Competences!E18&gt;0,OFFSET(Donnees!$A$2,0,Competences!E18),"")</f>
        <v/>
      </c>
      <c r="I18" s="35" t="str">
        <f ca="1">IF(Competences!F18&gt;0,OFFSET(Donnees!$A$2,0,Competences!F18),"")</f>
        <v/>
      </c>
      <c r="J18" s="35" t="str">
        <f ca="1">IF(Competences!G18&gt;0,OFFSET(Donnees!$A$2,0,Competences!G18),"")</f>
        <v/>
      </c>
      <c r="K18" s="35" t="str">
        <f ca="1">IF(Competences!H18&gt;0,OFFSET(Donnees!$A$2,0,Competences!H18),"")</f>
        <v/>
      </c>
      <c r="L18" s="35" t="str">
        <f ca="1">IF(Competences!I18&gt;0,OFFSET(Donnees!$A$2,0,Competences!I18),"")</f>
        <v/>
      </c>
      <c r="M18" s="23"/>
      <c r="N18" s="23"/>
      <c r="O18" s="23"/>
      <c r="P18" s="23"/>
    </row>
    <row r="19" spans="1:16" ht="17.100000000000001" customHeight="1" x14ac:dyDescent="0.25">
      <c r="A19"/>
      <c r="B19" s="72" t="str">
        <f>Eleves!B19</f>
        <v>700 + 80 + 4</v>
      </c>
      <c r="C19" s="33">
        <f ca="1">AVERAGE(G19:L19)/Donnees!$A$2</f>
        <v>0</v>
      </c>
      <c r="E19" s="23"/>
      <c r="F19" s="34">
        <f ca="1">AVERAGE(G19:L19)/Donnees!$A$2</f>
        <v>0</v>
      </c>
      <c r="G19" s="35">
        <f ca="1">IF(Competences!D19&gt;0,OFFSET(Donnees!$A$2,0,Competences!D19),"")</f>
        <v>0</v>
      </c>
      <c r="H19" s="35" t="str">
        <f ca="1">IF(Competences!E19&gt;0,OFFSET(Donnees!$A$2,0,Competences!E19),"")</f>
        <v/>
      </c>
      <c r="I19" s="35" t="str">
        <f ca="1">IF(Competences!F19&gt;0,OFFSET(Donnees!$A$2,0,Competences!F19),"")</f>
        <v/>
      </c>
      <c r="J19" s="35" t="str">
        <f ca="1">IF(Competences!G19&gt;0,OFFSET(Donnees!$A$2,0,Competences!G19),"")</f>
        <v/>
      </c>
      <c r="K19" s="35" t="str">
        <f ca="1">IF(Competences!H19&gt;0,OFFSET(Donnees!$A$2,0,Competences!H19),"")</f>
        <v/>
      </c>
      <c r="L19" s="35" t="str">
        <f ca="1">IF(Competences!I19&gt;0,OFFSET(Donnees!$A$2,0,Competences!I19),"")</f>
        <v/>
      </c>
      <c r="M19" s="23"/>
      <c r="N19" s="23"/>
      <c r="O19" s="23"/>
      <c r="P19" s="23"/>
    </row>
    <row r="20" spans="1:16" ht="17.100000000000001" customHeight="1" x14ac:dyDescent="0.25">
      <c r="A20"/>
      <c r="B20" s="72" t="str">
        <f>Eleves!B20</f>
        <v>8 centaines  7 dizaines et 4 unités</v>
      </c>
      <c r="C20" s="33">
        <f ca="1">AVERAGE(G20:L20)/Donnees!$A$2</f>
        <v>0</v>
      </c>
      <c r="E20" s="23"/>
      <c r="F20" s="34">
        <f ca="1">AVERAGE(G20:L20)/Donnees!$A$2</f>
        <v>0</v>
      </c>
      <c r="G20" s="35">
        <f ca="1">IF(Competences!D20&gt;0,OFFSET(Donnees!$A$2,0,Competences!D20),"")</f>
        <v>0</v>
      </c>
      <c r="H20" s="35" t="str">
        <f ca="1">IF(Competences!E20&gt;0,OFFSET(Donnees!$A$2,0,Competences!E20),"")</f>
        <v/>
      </c>
      <c r="I20" s="35" t="str">
        <f ca="1">IF(Competences!F20&gt;0,OFFSET(Donnees!$A$2,0,Competences!F20),"")</f>
        <v/>
      </c>
      <c r="J20" s="35" t="str">
        <f ca="1">IF(Competences!G20&gt;0,OFFSET(Donnees!$A$2,0,Competences!G20),"")</f>
        <v/>
      </c>
      <c r="K20" s="35" t="str">
        <f ca="1">IF(Competences!H20&gt;0,OFFSET(Donnees!$A$2,0,Competences!H20),"")</f>
        <v/>
      </c>
      <c r="L20" s="35" t="str">
        <f ca="1">IF(Competences!I20&gt;0,OFFSET(Donnees!$A$2,0,Competences!I20),"")</f>
        <v/>
      </c>
      <c r="M20" s="23"/>
      <c r="N20" s="23"/>
      <c r="O20" s="23"/>
      <c r="P20" s="23"/>
    </row>
    <row r="21" spans="1:16" ht="17.100000000000001" customHeight="1" x14ac:dyDescent="0.25">
      <c r="A21"/>
      <c r="B21" s="40" t="str">
        <f>Eleves!B21</f>
        <v>Ecrire les nombres en chiffres et en lettres</v>
      </c>
      <c r="C21" s="33">
        <f ca="1">AVERAGE(G21:L21)/Donnees!$A$2</f>
        <v>0</v>
      </c>
      <c r="E21" s="23"/>
      <c r="F21" s="34">
        <f ca="1">AVERAGE(G21:L21)/Donnees!$A$2</f>
        <v>0</v>
      </c>
      <c r="G21" s="35">
        <f ca="1">IF(Competences!D21&gt;0,OFFSET(Donnees!$A$2,0,Competences!D21),"")</f>
        <v>0</v>
      </c>
      <c r="H21" s="35">
        <f ca="1">IF(Competences!E21&gt;0,OFFSET(Donnees!$A$2,0,Competences!E21),"")</f>
        <v>0</v>
      </c>
      <c r="I21" s="35">
        <f ca="1">IF(Competences!F21&gt;0,OFFSET(Donnees!$A$2,0,Competences!F21),"")</f>
        <v>0</v>
      </c>
      <c r="J21" s="35">
        <f ca="1">IF(Competences!G21&gt;0,OFFSET(Donnees!$A$2,0,Competences!G21),"")</f>
        <v>0</v>
      </c>
      <c r="K21" s="35">
        <f ca="1">IF(Competences!H21&gt;0,OFFSET(Donnees!$A$2,0,Competences!H21),"")</f>
        <v>0</v>
      </c>
      <c r="L21" s="35" t="str">
        <f ca="1">IF(Competences!I21&gt;0,OFFSET(Donnees!$A$2,0,Competences!I21),"")</f>
        <v/>
      </c>
      <c r="M21" s="23"/>
      <c r="N21" s="23"/>
      <c r="O21" s="23"/>
      <c r="P21" s="23"/>
    </row>
    <row r="22" spans="1:16" ht="17.100000000000001" customHeight="1" x14ac:dyDescent="0.25">
      <c r="A22"/>
      <c r="B22" s="72" t="str">
        <f>Eleves!B22</f>
        <v>Dictée 254 - 98 - 875 - …</v>
      </c>
      <c r="C22" s="33">
        <f ca="1">AVERAGE(G22:L22)/Donnees!$A$2</f>
        <v>0</v>
      </c>
      <c r="E22" s="23"/>
      <c r="F22" s="34">
        <f ca="1">AVERAGE(G22:L22)/Donnees!$A$2</f>
        <v>0</v>
      </c>
      <c r="G22" s="35">
        <f ca="1">IF(Competences!D22&gt;0,OFFSET(Donnees!$A$2,0,Competences!D22),"")</f>
        <v>0</v>
      </c>
      <c r="H22" s="35" t="str">
        <f ca="1">IF(Competences!E22&gt;0,OFFSET(Donnees!$A$2,0,Competences!E22),"")</f>
        <v/>
      </c>
      <c r="I22" s="35" t="str">
        <f ca="1">IF(Competences!F22&gt;0,OFFSET(Donnees!$A$2,0,Competences!F22),"")</f>
        <v/>
      </c>
      <c r="J22" s="35" t="str">
        <f ca="1">IF(Competences!G22&gt;0,OFFSET(Donnees!$A$2,0,Competences!G22),"")</f>
        <v/>
      </c>
      <c r="K22" s="35" t="str">
        <f ca="1">IF(Competences!H22&gt;0,OFFSET(Donnees!$A$2,0,Competences!H22),"")</f>
        <v/>
      </c>
      <c r="L22" s="35" t="str">
        <f ca="1">IF(Competences!I22&gt;0,OFFSET(Donnees!$A$2,0,Competences!I22),"")</f>
        <v/>
      </c>
      <c r="M22" s="23"/>
      <c r="N22" s="23"/>
      <c r="O22" s="23"/>
      <c r="P22" s="23"/>
    </row>
    <row r="23" spans="1:16" ht="17.100000000000001" customHeight="1" x14ac:dyDescent="0.25">
      <c r="B23" s="72" t="str">
        <f>Eleves!B23</f>
        <v>Dictée 630 -209 - 900</v>
      </c>
      <c r="C23" s="33">
        <f ca="1">AVERAGE(G23:L23)/Donnees!$A$2</f>
        <v>0</v>
      </c>
      <c r="E23" s="23"/>
      <c r="F23" s="34">
        <f ca="1">AVERAGE(G23:L23)/Donnees!$A$2</f>
        <v>0</v>
      </c>
      <c r="G23" s="35">
        <f ca="1">IF(Competences!D23&gt;0,OFFSET(Donnees!$A$2,0,Competences!D23),"")</f>
        <v>0</v>
      </c>
      <c r="H23" s="35" t="str">
        <f ca="1">IF(Competences!E23&gt;0,OFFSET(Donnees!$A$2,0,Competences!E23),"")</f>
        <v/>
      </c>
      <c r="I23" s="35" t="str">
        <f ca="1">IF(Competences!F23&gt;0,OFFSET(Donnees!$A$2,0,Competences!F23),"")</f>
        <v/>
      </c>
      <c r="J23" s="35" t="str">
        <f ca="1">IF(Competences!G23&gt;0,OFFSET(Donnees!$A$2,0,Competences!G23),"")</f>
        <v/>
      </c>
      <c r="K23" s="35" t="str">
        <f ca="1">IF(Competences!H23&gt;0,OFFSET(Donnees!$A$2,0,Competences!H23),"")</f>
        <v/>
      </c>
      <c r="L23" s="35" t="str">
        <f ca="1">IF(Competences!I23&gt;0,OFFSET(Donnees!$A$2,0,Competences!I23),"")</f>
        <v/>
      </c>
      <c r="M23" s="23"/>
      <c r="N23" s="23"/>
      <c r="O23" s="23"/>
      <c r="P23" s="23"/>
    </row>
    <row r="24" spans="1:16" ht="17.100000000000001" customHeight="1" x14ac:dyDescent="0.25">
      <c r="B24" s="72" t="str">
        <f>Eleves!B24</f>
        <v>Dictée 2 347 - 3100 - 2159</v>
      </c>
      <c r="C24" s="33">
        <f ca="1">AVERAGE(G24:L24)/Donnees!$A$2</f>
        <v>0</v>
      </c>
      <c r="E24" s="23"/>
      <c r="F24" s="34">
        <f ca="1">AVERAGE(G24:L24)/Donnees!$A$2</f>
        <v>0</v>
      </c>
      <c r="G24" s="35">
        <f ca="1">IF(Competences!D24&gt;0,OFFSET(Donnees!$A$2,0,Competences!D24),"")</f>
        <v>0</v>
      </c>
      <c r="H24" s="35" t="str">
        <f ca="1">IF(Competences!E24&gt;0,OFFSET(Donnees!$A$2,0,Competences!E24),"")</f>
        <v/>
      </c>
      <c r="I24" s="35" t="str">
        <f ca="1">IF(Competences!F24&gt;0,OFFSET(Donnees!$A$2,0,Competences!F24),"")</f>
        <v/>
      </c>
      <c r="J24" s="35" t="str">
        <f ca="1">IF(Competences!G24&gt;0,OFFSET(Donnees!$A$2,0,Competences!G24),"")</f>
        <v/>
      </c>
      <c r="K24" s="35" t="str">
        <f ca="1">IF(Competences!H24&gt;0,OFFSET(Donnees!$A$2,0,Competences!H24),"")</f>
        <v/>
      </c>
      <c r="L24" s="35" t="str">
        <f ca="1">IF(Competences!I24&gt;0,OFFSET(Donnees!$A$2,0,Competences!I24),"")</f>
        <v/>
      </c>
    </row>
    <row r="25" spans="1:16" ht="17.100000000000001" customHeight="1" x14ac:dyDescent="0.25">
      <c r="B25" s="72" t="str">
        <f>Eleves!B25</f>
        <v>… = … c … d … u</v>
      </c>
      <c r="C25" s="33">
        <f ca="1">AVERAGE(G25:L25)/Donnees!$A$2</f>
        <v>0</v>
      </c>
      <c r="E25" s="23"/>
      <c r="F25" s="34">
        <f ca="1">AVERAGE(G25:L25)/Donnees!$A$2</f>
        <v>0</v>
      </c>
      <c r="G25" s="35">
        <f ca="1">IF(Competences!D25&gt;0,OFFSET(Donnees!$A$2,0,Competences!D25),"")</f>
        <v>0</v>
      </c>
      <c r="H25" s="35" t="str">
        <f ca="1">IF(Competences!E25&gt;0,OFFSET(Donnees!$A$2,0,Competences!E25),"")</f>
        <v/>
      </c>
      <c r="I25" s="35" t="str">
        <f ca="1">IF(Competences!F25&gt;0,OFFSET(Donnees!$A$2,0,Competences!F25),"")</f>
        <v/>
      </c>
      <c r="J25" s="35" t="str">
        <f ca="1">IF(Competences!G25&gt;0,OFFSET(Donnees!$A$2,0,Competences!G25),"")</f>
        <v/>
      </c>
      <c r="K25" s="35" t="str">
        <f ca="1">IF(Competences!H25&gt;0,OFFSET(Donnees!$A$2,0,Competences!H25),"")</f>
        <v/>
      </c>
      <c r="L25" s="35" t="str">
        <f ca="1">IF(Competences!I25&gt;0,OFFSET(Donnees!$A$2,0,Competences!I25),"")</f>
        <v/>
      </c>
    </row>
    <row r="26" spans="1:16" ht="17.100000000000001" customHeight="1" x14ac:dyDescent="0.25">
      <c r="B26" s="72" t="str">
        <f>Eleves!B26</f>
        <v>Ecrire les nombres en lettres</v>
      </c>
      <c r="C26" s="33">
        <f ca="1">AVERAGE(G26:L26)/Donnees!$A$2</f>
        <v>0</v>
      </c>
      <c r="E26" s="23"/>
      <c r="F26" s="34">
        <f ca="1">AVERAGE(G26:L26)/Donnees!$A$2</f>
        <v>0</v>
      </c>
      <c r="G26" s="35">
        <f ca="1">IF(Competences!D26&gt;0,OFFSET(Donnees!$A$2,0,Competences!D26),"")</f>
        <v>0</v>
      </c>
      <c r="H26" s="35" t="str">
        <f ca="1">IF(Competences!E26&gt;0,OFFSET(Donnees!$A$2,0,Competences!E26),"")</f>
        <v/>
      </c>
      <c r="I26" s="35" t="str">
        <f ca="1">IF(Competences!F26&gt;0,OFFSET(Donnees!$A$2,0,Competences!F26),"")</f>
        <v/>
      </c>
      <c r="J26" s="35" t="str">
        <f ca="1">IF(Competences!G26&gt;0,OFFSET(Donnees!$A$2,0,Competences!G26),"")</f>
        <v/>
      </c>
      <c r="K26" s="35" t="str">
        <f ca="1">IF(Competences!H26&gt;0,OFFSET(Donnees!$A$2,0,Competences!H26),"")</f>
        <v/>
      </c>
      <c r="L26" s="35" t="str">
        <f ca="1">IF(Competences!I26&gt;0,OFFSET(Donnees!$A$2,0,Competences!I26),"")</f>
        <v/>
      </c>
    </row>
    <row r="27" spans="1:16" ht="17.100000000000001" customHeight="1" x14ac:dyDescent="0.25">
      <c r="B27" s="40" t="str">
        <f>Eleves!B27</f>
        <v>Compléter un tableau des nombres</v>
      </c>
      <c r="C27" s="33">
        <f ca="1">AVERAGE(G27:L27)/Donnees!$A$2</f>
        <v>0</v>
      </c>
      <c r="E27" s="23"/>
      <c r="F27" s="34">
        <f ca="1">AVERAGE(G27:L27)/Donnees!$A$2</f>
        <v>0</v>
      </c>
      <c r="G27" s="35">
        <f ca="1">IF(Competences!D27&gt;0,OFFSET(Donnees!$A$2,0,Competences!D27),"")</f>
        <v>0</v>
      </c>
      <c r="H27" s="35" t="str">
        <f ca="1">IF(Competences!E27&gt;0,OFFSET(Donnees!$A$2,0,Competences!E27),"")</f>
        <v/>
      </c>
      <c r="I27" s="35" t="str">
        <f ca="1">IF(Competences!F27&gt;0,OFFSET(Donnees!$A$2,0,Competences!F27),"")</f>
        <v/>
      </c>
      <c r="J27" s="35" t="str">
        <f ca="1">IF(Competences!G27&gt;0,OFFSET(Donnees!$A$2,0,Competences!G27),"")</f>
        <v/>
      </c>
      <c r="K27" s="35" t="str">
        <f ca="1">IF(Competences!H27&gt;0,OFFSET(Donnees!$A$2,0,Competences!H27),"")</f>
        <v/>
      </c>
      <c r="L27" s="35" t="str">
        <f ca="1">IF(Competences!I27&gt;0,OFFSET(Donnees!$A$2,0,Competences!I27),"")</f>
        <v/>
      </c>
    </row>
    <row r="28" spans="1:16" ht="17.100000000000001" customHeight="1" x14ac:dyDescent="0.25">
      <c r="B28" s="72" t="str">
        <f>Eleves!B28</f>
        <v>Tableau de nombres de 0 à 99</v>
      </c>
      <c r="C28" s="33">
        <f ca="1">AVERAGE(G28:L28)/Donnees!$A$2</f>
        <v>0</v>
      </c>
      <c r="E28" s="23"/>
      <c r="F28" s="34">
        <f ca="1">AVERAGE(G28:L28)/Donnees!$A$2</f>
        <v>0</v>
      </c>
      <c r="G28" s="35">
        <f ca="1">IF(Competences!D28&gt;0,OFFSET(Donnees!$A$2,0,Competences!D28),"")</f>
        <v>0</v>
      </c>
      <c r="H28" s="35" t="str">
        <f ca="1">IF(Competences!E28&gt;0,OFFSET(Donnees!$A$2,0,Competences!E28),"")</f>
        <v/>
      </c>
      <c r="I28" s="35" t="str">
        <f ca="1">IF(Competences!F28&gt;0,OFFSET(Donnees!$A$2,0,Competences!F28),"")</f>
        <v/>
      </c>
      <c r="J28" s="35" t="str">
        <f ca="1">IF(Competences!G28&gt;0,OFFSET(Donnees!$A$2,0,Competences!G28),"")</f>
        <v/>
      </c>
      <c r="K28" s="35" t="str">
        <f ca="1">IF(Competences!H28&gt;0,OFFSET(Donnees!$A$2,0,Competences!H28),"")</f>
        <v/>
      </c>
      <c r="L28" s="35" t="str">
        <f ca="1">IF(Competences!I28&gt;0,OFFSET(Donnees!$A$2,0,Competences!I28),"")</f>
        <v/>
      </c>
    </row>
    <row r="29" spans="1:16" ht="17.100000000000001" customHeight="1" x14ac:dyDescent="0.25">
      <c r="B29" s="40" t="str">
        <f>Eleves!B29</f>
        <v>Compléter des suites numériques</v>
      </c>
      <c r="C29" s="33">
        <f ca="1">AVERAGE(G29:L29)/Donnees!$A$2</f>
        <v>0</v>
      </c>
      <c r="E29" s="23"/>
      <c r="F29" s="34">
        <f ca="1">AVERAGE(G29:L29)/Donnees!$A$2</f>
        <v>0</v>
      </c>
      <c r="G29" s="35">
        <f ca="1">IF(Competences!D29&gt;0,OFFSET(Donnees!$A$2,0,Competences!D29),"")</f>
        <v>0</v>
      </c>
      <c r="H29" s="35">
        <f ca="1">IF(Competences!E29&gt;0,OFFSET(Donnees!$A$2,0,Competences!E29),"")</f>
        <v>0</v>
      </c>
      <c r="I29" s="35">
        <f ca="1">IF(Competences!F29&gt;0,OFFSET(Donnees!$A$2,0,Competences!F29),"")</f>
        <v>0</v>
      </c>
      <c r="J29" s="35">
        <f ca="1">IF(Competences!G29&gt;0,OFFSET(Donnees!$A$2,0,Competences!G29),"")</f>
        <v>0</v>
      </c>
      <c r="K29" s="35" t="str">
        <f ca="1">IF(Competences!H29&gt;0,OFFSET(Donnees!$A$2,0,Competences!H29),"")</f>
        <v/>
      </c>
      <c r="L29" s="35" t="str">
        <f ca="1">IF(Competences!I29&gt;0,OFFSET(Donnees!$A$2,0,Competences!I29),"")</f>
        <v/>
      </c>
    </row>
    <row r="30" spans="1:16" ht="17.100000000000001" customHeight="1" x14ac:dyDescent="0.25">
      <c r="B30" s="72" t="str">
        <f>Eleves!B30</f>
        <v>5-15-25…</v>
      </c>
      <c r="C30" s="33">
        <f ca="1">AVERAGE(G30:L30)/Donnees!$A$2</f>
        <v>0</v>
      </c>
      <c r="E30" s="23"/>
      <c r="F30" s="34">
        <f ca="1">AVERAGE(G30:L30)/Donnees!$A$2</f>
        <v>0</v>
      </c>
      <c r="G30" s="35">
        <f ca="1">IF(Competences!D30&gt;0,OFFSET(Donnees!$A$2,0,Competences!D30),"")</f>
        <v>0</v>
      </c>
      <c r="H30" s="35" t="str">
        <f ca="1">IF(Competences!E30&gt;0,OFFSET(Donnees!$A$2,0,Competences!E30),"")</f>
        <v/>
      </c>
      <c r="I30" s="35" t="str">
        <f ca="1">IF(Competences!F30&gt;0,OFFSET(Donnees!$A$2,0,Competences!F30),"")</f>
        <v/>
      </c>
      <c r="J30" s="35" t="str">
        <f ca="1">IF(Competences!G30&gt;0,OFFSET(Donnees!$A$2,0,Competences!G30),"")</f>
        <v/>
      </c>
      <c r="K30" s="35" t="str">
        <f ca="1">IF(Competences!H30&gt;0,OFFSET(Donnees!$A$2,0,Competences!H30),"")</f>
        <v/>
      </c>
      <c r="L30" s="35" t="str">
        <f ca="1">IF(Competences!I30&gt;0,OFFSET(Donnees!$A$2,0,Competences!I30),"")</f>
        <v/>
      </c>
    </row>
    <row r="31" spans="1:16" ht="17.100000000000001" customHeight="1" x14ac:dyDescent="0.25">
      <c r="B31" s="72" t="str">
        <f>Eleves!B31</f>
        <v>72 - 82 - 92</v>
      </c>
      <c r="C31" s="33">
        <f ca="1">AVERAGE(G31:L31)/Donnees!$A$2</f>
        <v>0</v>
      </c>
      <c r="E31" s="23"/>
      <c r="F31" s="34">
        <f ca="1">AVERAGE(G31:L31)/Donnees!$A$2</f>
        <v>0</v>
      </c>
      <c r="G31" s="35">
        <f ca="1">IF(Competences!D31&gt;0,OFFSET(Donnees!$A$2,0,Competences!D31),"")</f>
        <v>0</v>
      </c>
      <c r="H31" s="35" t="str">
        <f ca="1">IF(Competences!E31&gt;0,OFFSET(Donnees!$A$2,0,Competences!E31),"")</f>
        <v/>
      </c>
      <c r="I31" s="35" t="str">
        <f ca="1">IF(Competences!F31&gt;0,OFFSET(Donnees!$A$2,0,Competences!F31),"")</f>
        <v/>
      </c>
      <c r="J31" s="35" t="str">
        <f ca="1">IF(Competences!G31&gt;0,OFFSET(Donnees!$A$2,0,Competences!G31),"")</f>
        <v/>
      </c>
      <c r="K31" s="35" t="str">
        <f ca="1">IF(Competences!H31&gt;0,OFFSET(Donnees!$A$2,0,Competences!H31),"")</f>
        <v/>
      </c>
      <c r="L31" s="35" t="str">
        <f ca="1">IF(Competences!I31&gt;0,OFFSET(Donnees!$A$2,0,Competences!I31),"")</f>
        <v/>
      </c>
    </row>
    <row r="32" spans="1:16" ht="17.100000000000001" customHeight="1" x14ac:dyDescent="0.25">
      <c r="B32" s="72" t="str">
        <f>Eleves!B32</f>
        <v>….. 103 - 104 - 105</v>
      </c>
      <c r="C32" s="33">
        <f ca="1">AVERAGE(G32:L32)/Donnees!$A$2</f>
        <v>0</v>
      </c>
      <c r="E32" s="23"/>
      <c r="F32" s="34">
        <f ca="1">AVERAGE(G32:L32)/Donnees!$A$2</f>
        <v>0</v>
      </c>
      <c r="G32" s="35">
        <f ca="1">IF(Competences!D32&gt;0,OFFSET(Donnees!$A$2,0,Competences!D32),"")</f>
        <v>0</v>
      </c>
      <c r="H32" s="35" t="str">
        <f ca="1">IF(Competences!E32&gt;0,OFFSET(Donnees!$A$2,0,Competences!E32),"")</f>
        <v/>
      </c>
      <c r="I32" s="35" t="str">
        <f ca="1">IF(Competences!F32&gt;0,OFFSET(Donnees!$A$2,0,Competences!F32),"")</f>
        <v/>
      </c>
      <c r="J32" s="35" t="str">
        <f ca="1">IF(Competences!G32&gt;0,OFFSET(Donnees!$A$2,0,Competences!G32),"")</f>
        <v/>
      </c>
      <c r="K32" s="35" t="str">
        <f ca="1">IF(Competences!H32&gt;0,OFFSET(Donnees!$A$2,0,Competences!H32),"")</f>
        <v/>
      </c>
      <c r="L32" s="35" t="str">
        <f ca="1">IF(Competences!I32&gt;0,OFFSET(Donnees!$A$2,0,Competences!I32),"")</f>
        <v/>
      </c>
    </row>
    <row r="33" spans="2:12" ht="17.100000000000001" customHeight="1" x14ac:dyDescent="0.25">
      <c r="B33" s="72" t="str">
        <f>Eleves!B33</f>
        <v>… - 240 - 250 - 260 -270 - …</v>
      </c>
      <c r="C33" s="33">
        <f ca="1">AVERAGE(G33:L33)/Donnees!$A$2</f>
        <v>0</v>
      </c>
      <c r="E33" s="23"/>
      <c r="F33" s="34">
        <f ca="1">AVERAGE(G33:L33)/Donnees!$A$2</f>
        <v>0</v>
      </c>
      <c r="G33" s="35">
        <f ca="1">IF(Competences!D33&gt;0,OFFSET(Donnees!$A$2,0,Competences!D33),"")</f>
        <v>0</v>
      </c>
      <c r="H33" s="35" t="str">
        <f ca="1">IF(Competences!E33&gt;0,OFFSET(Donnees!$A$2,0,Competences!E33),"")</f>
        <v/>
      </c>
      <c r="I33" s="35" t="str">
        <f ca="1">IF(Competences!F33&gt;0,OFFSET(Donnees!$A$2,0,Competences!F33),"")</f>
        <v/>
      </c>
      <c r="J33" s="35" t="str">
        <f ca="1">IF(Competences!G33&gt;0,OFFSET(Donnees!$A$2,0,Competences!G33),"")</f>
        <v/>
      </c>
      <c r="K33" s="35" t="str">
        <f ca="1">IF(Competences!H33&gt;0,OFFSET(Donnees!$A$2,0,Competences!H33),"")</f>
        <v/>
      </c>
      <c r="L33" s="35" t="str">
        <f ca="1">IF(Competences!I33&gt;0,OFFSET(Donnees!$A$2,0,Competences!I33),"")</f>
        <v/>
      </c>
    </row>
    <row r="34" spans="2:12" ht="17.100000000000001" customHeight="1" x14ac:dyDescent="0.25">
      <c r="B34" s="40" t="str">
        <f>Eleves!B34</f>
        <v xml:space="preserve">Placer un nombre sur une ligne graduée </v>
      </c>
      <c r="C34" s="33">
        <f ca="1">AVERAGE(G34:L34)/Donnees!$A$2</f>
        <v>0</v>
      </c>
      <c r="E34" s="23"/>
      <c r="F34" s="34">
        <f ca="1">AVERAGE(G34:L34)/Donnees!$A$2</f>
        <v>0</v>
      </c>
      <c r="G34" s="35">
        <f ca="1">IF(Competences!D34&gt;0,OFFSET(Donnees!$A$2,0,Competences!D34),"")</f>
        <v>0</v>
      </c>
      <c r="H34" s="35">
        <f ca="1">IF(Competences!E34&gt;0,OFFSET(Donnees!$A$2,0,Competences!E34),"")</f>
        <v>0</v>
      </c>
      <c r="I34" s="35" t="str">
        <f ca="1">IF(Competences!F34&gt;0,OFFSET(Donnees!$A$2,0,Competences!F34),"")</f>
        <v/>
      </c>
      <c r="J34" s="35" t="str">
        <f ca="1">IF(Competences!G34&gt;0,OFFSET(Donnees!$A$2,0,Competences!G34),"")</f>
        <v/>
      </c>
      <c r="K34" s="35" t="str">
        <f ca="1">IF(Competences!H34&gt;0,OFFSET(Donnees!$A$2,0,Competences!H34),"")</f>
        <v/>
      </c>
      <c r="L34" s="35" t="str">
        <f ca="1">IF(Competences!I34&gt;0,OFFSET(Donnees!$A$2,0,Competences!I34),"")</f>
        <v/>
      </c>
    </row>
    <row r="35" spans="2:12" ht="17.100000000000001" customHeight="1" x14ac:dyDescent="0.25">
      <c r="B35" s="72" t="str">
        <f>Eleves!B35</f>
        <v>Placer un nombre sur une ligne</v>
      </c>
      <c r="C35" s="33">
        <f ca="1">AVERAGE(G35:L35)/Donnees!$A$2</f>
        <v>0</v>
      </c>
      <c r="E35" s="23"/>
      <c r="F35" s="34">
        <f ca="1">AVERAGE(G35:L35)/Donnees!$A$2</f>
        <v>0</v>
      </c>
      <c r="G35" s="35">
        <f ca="1">IF(Competences!D35&gt;0,OFFSET(Donnees!$A$2,0,Competences!D35),"")</f>
        <v>0</v>
      </c>
      <c r="H35" s="35" t="str">
        <f ca="1">IF(Competences!E35&gt;0,OFFSET(Donnees!$A$2,0,Competences!E35),"")</f>
        <v/>
      </c>
      <c r="I35" s="35" t="str">
        <f ca="1">IF(Competences!F35&gt;0,OFFSET(Donnees!$A$2,0,Competences!F35),"")</f>
        <v/>
      </c>
      <c r="J35" s="35" t="str">
        <f ca="1">IF(Competences!G35&gt;0,OFFSET(Donnees!$A$2,0,Competences!G35),"")</f>
        <v/>
      </c>
      <c r="K35" s="35" t="str">
        <f ca="1">IF(Competences!H35&gt;0,OFFSET(Donnees!$A$2,0,Competences!H35),"")</f>
        <v/>
      </c>
      <c r="L35" s="35" t="str">
        <f ca="1">IF(Competences!I35&gt;0,OFFSET(Donnees!$A$2,0,Competences!I35),"")</f>
        <v/>
      </c>
    </row>
    <row r="36" spans="2:12" ht="17.100000000000001" customHeight="1" x14ac:dyDescent="0.25">
      <c r="B36" s="72" t="str">
        <f>Eleves!B36</f>
        <v>Placer un nombre sur une ligne</v>
      </c>
      <c r="C36" s="33">
        <f ca="1">AVERAGE(G36:L36)/Donnees!$A$2</f>
        <v>0</v>
      </c>
      <c r="E36" s="23"/>
      <c r="F36" s="34">
        <f ca="1">AVERAGE(G36:L36)/Donnees!$A$2</f>
        <v>0</v>
      </c>
      <c r="G36" s="35">
        <f ca="1">IF(Competences!D36&gt;0,OFFSET(Donnees!$A$2,0,Competences!D36),"")</f>
        <v>0</v>
      </c>
      <c r="H36" s="35" t="str">
        <f ca="1">IF(Competences!E36&gt;0,OFFSET(Donnees!$A$2,0,Competences!E36),"")</f>
        <v/>
      </c>
      <c r="I36" s="35" t="str">
        <f ca="1">IF(Competences!F36&gt;0,OFFSET(Donnees!$A$2,0,Competences!F36),"")</f>
        <v/>
      </c>
      <c r="J36" s="35" t="str">
        <f ca="1">IF(Competences!G36&gt;0,OFFSET(Donnees!$A$2,0,Competences!G36),"")</f>
        <v/>
      </c>
      <c r="K36" s="35" t="str">
        <f ca="1">IF(Competences!H36&gt;0,OFFSET(Donnees!$A$2,0,Competences!H36),"")</f>
        <v/>
      </c>
      <c r="L36" s="35" t="str">
        <f ca="1">IF(Competences!I36&gt;0,OFFSET(Donnees!$A$2,0,Competences!I36),"")</f>
        <v/>
      </c>
    </row>
    <row r="37" spans="2:12" ht="17.100000000000001" customHeight="1" x14ac:dyDescent="0.25">
      <c r="B37" s="40" t="str">
        <f>Eleves!B37</f>
        <v xml:space="preserve">Ranger des nombres </v>
      </c>
      <c r="C37" s="33">
        <f ca="1">AVERAGE(G37:L37)/Donnees!$A$2</f>
        <v>0</v>
      </c>
      <c r="E37" s="23"/>
      <c r="F37" s="34">
        <f ca="1">AVERAGE(G37:L37)/Donnees!$A$2</f>
        <v>0</v>
      </c>
      <c r="G37" s="35">
        <f ca="1">IF(Competences!D37&gt;0,OFFSET(Donnees!$A$2,0,Competences!D37),"")</f>
        <v>0</v>
      </c>
      <c r="H37" s="35">
        <f ca="1">IF(Competences!E37&gt;0,OFFSET(Donnees!$A$2,0,Competences!E37),"")</f>
        <v>0</v>
      </c>
      <c r="I37" s="35" t="str">
        <f ca="1">IF(Competences!F37&gt;0,OFFSET(Donnees!$A$2,0,Competences!F37),"")</f>
        <v/>
      </c>
      <c r="J37" s="35" t="str">
        <f ca="1">IF(Competences!G37&gt;0,OFFSET(Donnees!$A$2,0,Competences!G37),"")</f>
        <v/>
      </c>
      <c r="K37" s="35" t="str">
        <f ca="1">IF(Competences!H37&gt;0,OFFSET(Donnees!$A$2,0,Competences!H37),"")</f>
        <v/>
      </c>
      <c r="L37" s="35" t="str">
        <f ca="1">IF(Competences!I37&gt;0,OFFSET(Donnees!$A$2,0,Competences!I37),"")</f>
        <v/>
      </c>
    </row>
    <row r="38" spans="2:12" ht="17.100000000000001" customHeight="1" x14ac:dyDescent="0.25">
      <c r="B38" s="72" t="str">
        <f>Eleves!B38</f>
        <v>Faire nombres de 3 chiffres</v>
      </c>
      <c r="C38" s="33">
        <f ca="1">AVERAGE(G38:L38)/Donnees!$A$2</f>
        <v>0</v>
      </c>
      <c r="E38" s="23"/>
      <c r="F38" s="34">
        <f ca="1">AVERAGE(G38:L38)/Donnees!$A$2</f>
        <v>0</v>
      </c>
      <c r="G38" s="35">
        <f ca="1">IF(Competences!D38&gt;0,OFFSET(Donnees!$A$2,0,Competences!D38),"")</f>
        <v>0</v>
      </c>
      <c r="H38" s="35" t="str">
        <f ca="1">IF(Competences!E38&gt;0,OFFSET(Donnees!$A$2,0,Competences!E38),"")</f>
        <v/>
      </c>
      <c r="I38" s="35" t="str">
        <f ca="1">IF(Competences!F38&gt;0,OFFSET(Donnees!$A$2,0,Competences!F38),"")</f>
        <v/>
      </c>
      <c r="J38" s="35" t="str">
        <f ca="1">IF(Competences!G38&gt;0,OFFSET(Donnees!$A$2,0,Competences!G38),"")</f>
        <v/>
      </c>
      <c r="K38" s="35" t="str">
        <f ca="1">IF(Competences!H38&gt;0,OFFSET(Donnees!$A$2,0,Competences!H38),"")</f>
        <v/>
      </c>
      <c r="L38" s="35" t="str">
        <f ca="1">IF(Competences!I38&gt;0,OFFSET(Donnees!$A$2,0,Competences!I38),"")</f>
        <v/>
      </c>
    </row>
    <row r="39" spans="2:12" ht="17.100000000000001" customHeight="1" x14ac:dyDescent="0.25">
      <c r="B39" s="72" t="str">
        <f>Eleves!B39</f>
        <v>Remettre en ordre</v>
      </c>
      <c r="C39" s="33">
        <f ca="1">AVERAGE(G39:L39)/Donnees!$A$2</f>
        <v>0</v>
      </c>
      <c r="E39" s="23"/>
      <c r="F39" s="34">
        <f ca="1">AVERAGE(G39:L39)/Donnees!$A$2</f>
        <v>0</v>
      </c>
      <c r="G39" s="35">
        <f ca="1">IF(Competences!D39&gt;0,OFFSET(Donnees!$A$2,0,Competences!D39),"")</f>
        <v>0</v>
      </c>
      <c r="H39" s="35" t="str">
        <f ca="1">IF(Competences!E39&gt;0,OFFSET(Donnees!$A$2,0,Competences!E39),"")</f>
        <v/>
      </c>
      <c r="I39" s="35" t="str">
        <f ca="1">IF(Competences!F39&gt;0,OFFSET(Donnees!$A$2,0,Competences!F39),"")</f>
        <v/>
      </c>
      <c r="J39" s="35" t="str">
        <f ca="1">IF(Competences!G39&gt;0,OFFSET(Donnees!$A$2,0,Competences!G39),"")</f>
        <v/>
      </c>
      <c r="K39" s="35" t="str">
        <f ca="1">IF(Competences!H39&gt;0,OFFSET(Donnees!$A$2,0,Competences!H39),"")</f>
        <v/>
      </c>
      <c r="L39" s="35" t="str">
        <f ca="1">IF(Competences!I39&gt;0,OFFSET(Donnees!$A$2,0,Competences!I39),"")</f>
        <v/>
      </c>
    </row>
    <row r="40" spans="2:12" ht="17.100000000000001" customHeight="1" x14ac:dyDescent="0.25">
      <c r="B40" s="40" t="str">
        <f>Eleves!B40</f>
        <v>Calculer mentalement</v>
      </c>
      <c r="C40" s="33">
        <f ca="1">AVERAGE(G40:L40)/Donnees!$A$2</f>
        <v>0</v>
      </c>
      <c r="E40" s="23"/>
      <c r="F40" s="34">
        <f ca="1">AVERAGE(G40:L40)/Donnees!$A$2</f>
        <v>0</v>
      </c>
      <c r="G40" s="35">
        <f ca="1">IF(Competences!D40&gt;0,OFFSET(Donnees!$A$2,0,Competences!D40),"")</f>
        <v>0</v>
      </c>
      <c r="H40" s="35">
        <f ca="1">IF(Competences!E40&gt;0,OFFSET(Donnees!$A$2,0,Competences!E40),"")</f>
        <v>0</v>
      </c>
      <c r="I40" s="35">
        <f ca="1">IF(Competences!F40&gt;0,OFFSET(Donnees!$A$2,0,Competences!F40),"")</f>
        <v>0</v>
      </c>
      <c r="J40" s="35">
        <f ca="1">IF(Competences!G40&gt;0,OFFSET(Donnees!$A$2,0,Competences!G40),"")</f>
        <v>0</v>
      </c>
      <c r="K40" s="35">
        <f ca="1">IF(Competences!H40&gt;0,OFFSET(Donnees!$A$2,0,Competences!H40),"")</f>
        <v>0</v>
      </c>
      <c r="L40" s="35">
        <f ca="1">IF(Competences!I40&gt;0,OFFSET(Donnees!$A$2,0,Competences!I40),"")</f>
        <v>0</v>
      </c>
    </row>
    <row r="41" spans="2:12" ht="17.100000000000001" customHeight="1" x14ac:dyDescent="0.25">
      <c r="B41" s="72" t="str">
        <f>Eleves!B41</f>
        <v>Calculer des sommes</v>
      </c>
      <c r="C41" s="33">
        <f ca="1">AVERAGE(G41:L41)/Donnees!$A$2</f>
        <v>0</v>
      </c>
      <c r="E41" s="23"/>
      <c r="F41" s="34">
        <f ca="1">AVERAGE(G41:L41)/Donnees!$A$2</f>
        <v>0</v>
      </c>
      <c r="G41" s="35">
        <f ca="1">IF(Competences!D41&gt;0,OFFSET(Donnees!$A$2,0,Competences!D41),"")</f>
        <v>0</v>
      </c>
      <c r="H41" s="35" t="str">
        <f ca="1">IF(Competences!E41&gt;0,OFFSET(Donnees!$A$2,0,Competences!E41),"")</f>
        <v/>
      </c>
      <c r="I41" s="35" t="str">
        <f ca="1">IF(Competences!F41&gt;0,OFFSET(Donnees!$A$2,0,Competences!F41),"")</f>
        <v/>
      </c>
      <c r="J41" s="35" t="str">
        <f ca="1">IF(Competences!G41&gt;0,OFFSET(Donnees!$A$2,0,Competences!G41),"")</f>
        <v/>
      </c>
      <c r="K41" s="35" t="str">
        <f ca="1">IF(Competences!H41&gt;0,OFFSET(Donnees!$A$2,0,Competences!H41),"")</f>
        <v/>
      </c>
      <c r="L41" s="35" t="str">
        <f ca="1">IF(Competences!I41&gt;0,OFFSET(Donnees!$A$2,0,Competences!I41),"")</f>
        <v/>
      </c>
    </row>
    <row r="42" spans="2:12" ht="17.100000000000001" customHeight="1" x14ac:dyDescent="0.25">
      <c r="B42" s="72" t="str">
        <f>Eleves!B42</f>
        <v>Calculer des différences</v>
      </c>
      <c r="C42" s="33">
        <f ca="1">AVERAGE(G42:L42)/Donnees!$A$2</f>
        <v>0</v>
      </c>
      <c r="E42" s="23"/>
      <c r="F42" s="34">
        <f ca="1">AVERAGE(G42:L42)/Donnees!$A$2</f>
        <v>0</v>
      </c>
      <c r="G42" s="35">
        <f ca="1">IF(Competences!D42&gt;0,OFFSET(Donnees!$A$2,0,Competences!D42),"")</f>
        <v>0</v>
      </c>
      <c r="H42" s="35" t="str">
        <f ca="1">IF(Competences!E42&gt;0,OFFSET(Donnees!$A$2,0,Competences!E42),"")</f>
        <v/>
      </c>
      <c r="I42" s="35" t="str">
        <f ca="1">IF(Competences!F42&gt;0,OFFSET(Donnees!$A$2,0,Competences!F42),"")</f>
        <v/>
      </c>
      <c r="J42" s="35" t="str">
        <f ca="1">IF(Competences!G42&gt;0,OFFSET(Donnees!$A$2,0,Competences!G42),"")</f>
        <v/>
      </c>
      <c r="K42" s="35" t="str">
        <f ca="1">IF(Competences!H42&gt;0,OFFSET(Donnees!$A$2,0,Competences!H42),"")</f>
        <v/>
      </c>
      <c r="L42" s="35" t="str">
        <f ca="1">IF(Competences!I42&gt;0,OFFSET(Donnees!$A$2,0,Competences!I42),"")</f>
        <v/>
      </c>
    </row>
    <row r="43" spans="2:12" ht="17.100000000000001" customHeight="1" x14ac:dyDescent="0.25">
      <c r="B43" s="72" t="str">
        <f>Eleves!B43</f>
        <v>Compléter à la dizaine</v>
      </c>
      <c r="C43" s="33">
        <f ca="1">AVERAGE(G43:L43)/Donnees!$A$2</f>
        <v>0</v>
      </c>
      <c r="E43" s="23"/>
      <c r="F43" s="34">
        <f ca="1">AVERAGE(G43:L43)/Donnees!$A$2</f>
        <v>0</v>
      </c>
      <c r="G43" s="35">
        <f ca="1">IF(Competences!D43&gt;0,OFFSET(Donnees!$A$2,0,Competences!D43),"")</f>
        <v>0</v>
      </c>
      <c r="H43" s="35" t="str">
        <f ca="1">IF(Competences!E43&gt;0,OFFSET(Donnees!$A$2,0,Competences!E43),"")</f>
        <v/>
      </c>
      <c r="I43" s="35" t="str">
        <f ca="1">IF(Competences!F43&gt;0,OFFSET(Donnees!$A$2,0,Competences!F43),"")</f>
        <v/>
      </c>
      <c r="J43" s="35" t="str">
        <f ca="1">IF(Competences!G43&gt;0,OFFSET(Donnees!$A$2,0,Competences!G43),"")</f>
        <v/>
      </c>
      <c r="K43" s="35" t="str">
        <f ca="1">IF(Competences!H43&gt;0,OFFSET(Donnees!$A$2,0,Competences!H43),"")</f>
        <v/>
      </c>
      <c r="L43" s="35" t="str">
        <f ca="1">IF(Competences!I43&gt;0,OFFSET(Donnees!$A$2,0,Competences!I43),"")</f>
        <v/>
      </c>
    </row>
    <row r="44" spans="2:12" ht="17.100000000000001" customHeight="1" x14ac:dyDescent="0.25">
      <c r="B44" s="72" t="str">
        <f>Eleves!B44</f>
        <v>Calculer un double</v>
      </c>
      <c r="C44" s="33">
        <f ca="1">AVERAGE(G44:L44)/Donnees!$A$2</f>
        <v>0</v>
      </c>
      <c r="E44" s="23"/>
      <c r="F44" s="34">
        <f ca="1">AVERAGE(G44:L44)/Donnees!$A$2</f>
        <v>0</v>
      </c>
      <c r="G44" s="35">
        <f ca="1">IF(Competences!D44&gt;0,OFFSET(Donnees!$A$2,0,Competences!D44),"")</f>
        <v>0</v>
      </c>
      <c r="H44" s="35" t="str">
        <f ca="1">IF(Competences!E44&gt;0,OFFSET(Donnees!$A$2,0,Competences!E44),"")</f>
        <v/>
      </c>
      <c r="I44" s="35" t="str">
        <f ca="1">IF(Competences!F44&gt;0,OFFSET(Donnees!$A$2,0,Competences!F44),"")</f>
        <v/>
      </c>
      <c r="J44" s="35" t="str">
        <f ca="1">IF(Competences!G44&gt;0,OFFSET(Donnees!$A$2,0,Competences!G44),"")</f>
        <v/>
      </c>
      <c r="K44" s="35" t="str">
        <f ca="1">IF(Competences!H44&gt;0,OFFSET(Donnees!$A$2,0,Competences!H44),"")</f>
        <v/>
      </c>
      <c r="L44" s="35" t="str">
        <f ca="1">IF(Competences!I44&gt;0,OFFSET(Donnees!$A$2,0,Competences!I44),"")</f>
        <v/>
      </c>
    </row>
    <row r="45" spans="2:12" ht="17.100000000000001" customHeight="1" x14ac:dyDescent="0.25">
      <c r="B45" s="72" t="str">
        <f>Eleves!B45</f>
        <v>Calculer une moitié</v>
      </c>
      <c r="C45" s="33">
        <f ca="1">AVERAGE(G45:L45)/Donnees!$A$2</f>
        <v>0</v>
      </c>
      <c r="E45" s="23"/>
      <c r="F45" s="34">
        <f ca="1">AVERAGE(G45:L45)/Donnees!$A$2</f>
        <v>0</v>
      </c>
      <c r="G45" s="35">
        <f ca="1">IF(Competences!D45&gt;0,OFFSET(Donnees!$A$2,0,Competences!D45),"")</f>
        <v>0</v>
      </c>
      <c r="H45" s="35" t="str">
        <f ca="1">IF(Competences!E45&gt;0,OFFSET(Donnees!$A$2,0,Competences!E45),"")</f>
        <v/>
      </c>
      <c r="I45" s="35" t="str">
        <f ca="1">IF(Competences!F45&gt;0,OFFSET(Donnees!$A$2,0,Competences!F45),"")</f>
        <v/>
      </c>
      <c r="J45" s="35" t="str">
        <f ca="1">IF(Competences!G45&gt;0,OFFSET(Donnees!$A$2,0,Competences!G45),"")</f>
        <v/>
      </c>
      <c r="K45" s="35" t="str">
        <f ca="1">IF(Competences!H45&gt;0,OFFSET(Donnees!$A$2,0,Competences!H45),"")</f>
        <v/>
      </c>
      <c r="L45" s="35" t="str">
        <f ca="1">IF(Competences!I45&gt;0,OFFSET(Donnees!$A$2,0,Competences!I45),"")</f>
        <v/>
      </c>
    </row>
    <row r="46" spans="2:12" ht="17.100000000000001" customHeight="1" x14ac:dyDescent="0.25">
      <c r="B46" s="72" t="str">
        <f>Eleves!B46</f>
        <v>Connaître des produits</v>
      </c>
      <c r="C46" s="33">
        <f ca="1">AVERAGE(G46:L46)/Donnees!$A$2</f>
        <v>0</v>
      </c>
      <c r="E46" s="23"/>
      <c r="F46" s="34">
        <f ca="1">AVERAGE(G46:L46)/Donnees!$A$2</f>
        <v>0</v>
      </c>
      <c r="G46" s="35">
        <f ca="1">IF(Competences!D46&gt;0,OFFSET(Donnees!$A$2,0,Competences!D46),"")</f>
        <v>0</v>
      </c>
      <c r="H46" s="35" t="str">
        <f ca="1">IF(Competences!E46&gt;0,OFFSET(Donnees!$A$2,0,Competences!E46),"")</f>
        <v/>
      </c>
      <c r="I46" s="35" t="str">
        <f ca="1">IF(Competences!F46&gt;0,OFFSET(Donnees!$A$2,0,Competences!F46),"")</f>
        <v/>
      </c>
      <c r="J46" s="35" t="str">
        <f ca="1">IF(Competences!G46&gt;0,OFFSET(Donnees!$A$2,0,Competences!G46),"")</f>
        <v/>
      </c>
      <c r="K46" s="35" t="str">
        <f ca="1">IF(Competences!H46&gt;0,OFFSET(Donnees!$A$2,0,Competences!H46),"")</f>
        <v/>
      </c>
      <c r="L46" s="35" t="str">
        <f ca="1">IF(Competences!I46&gt;0,OFFSET(Donnees!$A$2,0,Competences!I46),"")</f>
        <v/>
      </c>
    </row>
    <row r="47" spans="2:12" ht="17.100000000000001" customHeight="1" x14ac:dyDescent="0.25">
      <c r="B47" s="40" t="str">
        <f>Eleves!B47</f>
        <v>Compléter à la dizaine, à la centaine</v>
      </c>
      <c r="C47" s="33">
        <f ca="1">AVERAGE(G47:L47)/Donnees!$A$2</f>
        <v>0</v>
      </c>
      <c r="E47" s="23"/>
      <c r="F47" s="34">
        <f ca="1">AVERAGE(G47:L47)/Donnees!$A$2</f>
        <v>0</v>
      </c>
      <c r="G47" s="35">
        <f ca="1">IF(Competences!D47&gt;0,OFFSET(Donnees!$A$2,0,Competences!D47),"")</f>
        <v>0</v>
      </c>
      <c r="H47" s="35">
        <f ca="1">IF(Competences!E47&gt;0,OFFSET(Donnees!$A$2,0,Competences!E47),"")</f>
        <v>0</v>
      </c>
      <c r="I47" s="35">
        <f ca="1">IF(Competences!F47&gt;0,OFFSET(Donnees!$A$2,0,Competences!F47),"")</f>
        <v>0</v>
      </c>
      <c r="J47" s="35" t="str">
        <f ca="1">IF(Competences!G47&gt;0,OFFSET(Donnees!$A$2,0,Competences!G47),"")</f>
        <v/>
      </c>
      <c r="K47" s="35" t="str">
        <f ca="1">IF(Competences!H47&gt;0,OFFSET(Donnees!$A$2,0,Competences!H47),"")</f>
        <v/>
      </c>
      <c r="L47" s="35" t="str">
        <f ca="1">IF(Competences!I47&gt;0,OFFSET(Donnees!$A$2,0,Competences!I47),"")</f>
        <v/>
      </c>
    </row>
    <row r="48" spans="2:12" ht="17.100000000000001" customHeight="1" x14ac:dyDescent="0.25">
      <c r="B48" s="72" t="str">
        <f>Eleves!B48</f>
        <v>Compléter à la dizaine</v>
      </c>
      <c r="C48" s="33">
        <f ca="1">AVERAGE(G48:L48)/Donnees!$A$2</f>
        <v>0</v>
      </c>
      <c r="E48" s="23"/>
      <c r="F48" s="34">
        <f ca="1">AVERAGE(G48:L48)/Donnees!$A$2</f>
        <v>0</v>
      </c>
      <c r="G48" s="35">
        <f ca="1">IF(Competences!D48&gt;0,OFFSET(Donnees!$A$2,0,Competences!D48),"")</f>
        <v>0</v>
      </c>
      <c r="H48" s="35" t="str">
        <f ca="1">IF(Competences!E48&gt;0,OFFSET(Donnees!$A$2,0,Competences!E48),"")</f>
        <v/>
      </c>
      <c r="I48" s="35" t="str">
        <f ca="1">IF(Competences!F48&gt;0,OFFSET(Donnees!$A$2,0,Competences!F48),"")</f>
        <v/>
      </c>
      <c r="J48" s="35" t="str">
        <f ca="1">IF(Competences!G48&gt;0,OFFSET(Donnees!$A$2,0,Competences!G48),"")</f>
        <v/>
      </c>
      <c r="K48" s="35" t="str">
        <f ca="1">IF(Competences!H48&gt;0,OFFSET(Donnees!$A$2,0,Competences!H48),"")</f>
        <v/>
      </c>
      <c r="L48" s="35" t="str">
        <f ca="1">IF(Competences!I48&gt;0,OFFSET(Donnees!$A$2,0,Competences!I48),"")</f>
        <v/>
      </c>
    </row>
    <row r="49" spans="2:12" ht="17.100000000000001" customHeight="1" x14ac:dyDescent="0.25">
      <c r="B49" s="72" t="str">
        <f>Eleves!B49</f>
        <v>Compléter à la centaine</v>
      </c>
      <c r="C49" s="33">
        <f ca="1">AVERAGE(G49:L49)/Donnees!$A$2</f>
        <v>0</v>
      </c>
      <c r="E49" s="23"/>
      <c r="F49" s="34">
        <f ca="1">AVERAGE(G49:L49)/Donnees!$A$2</f>
        <v>0</v>
      </c>
      <c r="G49" s="35">
        <f ca="1">IF(Competences!D49&gt;0,OFFSET(Donnees!$A$2,0,Competences!D49),"")</f>
        <v>0</v>
      </c>
      <c r="H49" s="35" t="str">
        <f ca="1">IF(Competences!E49&gt;0,OFFSET(Donnees!$A$2,0,Competences!E49),"")</f>
        <v/>
      </c>
      <c r="I49" s="35" t="str">
        <f ca="1">IF(Competences!F49&gt;0,OFFSET(Donnees!$A$2,0,Competences!F49),"")</f>
        <v/>
      </c>
      <c r="J49" s="35" t="str">
        <f ca="1">IF(Competences!G49&gt;0,OFFSET(Donnees!$A$2,0,Competences!G49),"")</f>
        <v/>
      </c>
      <c r="K49" s="35" t="str">
        <f ca="1">IF(Competences!H49&gt;0,OFFSET(Donnees!$A$2,0,Competences!H49),"")</f>
        <v/>
      </c>
      <c r="L49" s="35" t="str">
        <f ca="1">IF(Competences!I49&gt;0,OFFSET(Donnees!$A$2,0,Competences!I49),"")</f>
        <v/>
      </c>
    </row>
    <row r="50" spans="2:12" ht="17.100000000000001" customHeight="1" x14ac:dyDescent="0.25">
      <c r="B50" s="72" t="str">
        <f>Eleves!B50</f>
        <v>Compléter à la centaine</v>
      </c>
      <c r="C50" s="33">
        <f ca="1">AVERAGE(G50:L50)/Donnees!$A$2</f>
        <v>0</v>
      </c>
      <c r="E50" s="23"/>
      <c r="F50" s="34">
        <f ca="1">AVERAGE(G50:L50)/Donnees!$A$2</f>
        <v>0</v>
      </c>
      <c r="G50" s="35">
        <f ca="1">IF(Competences!D50&gt;0,OFFSET(Donnees!$A$2,0,Competences!D50),"")</f>
        <v>0</v>
      </c>
      <c r="H50" s="35" t="str">
        <f ca="1">IF(Competences!E50&gt;0,OFFSET(Donnees!$A$2,0,Competences!E50),"")</f>
        <v/>
      </c>
      <c r="I50" s="35" t="str">
        <f ca="1">IF(Competences!F50&gt;0,OFFSET(Donnees!$A$2,0,Competences!F50),"")</f>
        <v/>
      </c>
      <c r="J50" s="35" t="str">
        <f ca="1">IF(Competences!G50&gt;0,OFFSET(Donnees!$A$2,0,Competences!G50),"")</f>
        <v/>
      </c>
      <c r="K50" s="35" t="str">
        <f ca="1">IF(Competences!H50&gt;0,OFFSET(Donnees!$A$2,0,Competences!H50),"")</f>
        <v/>
      </c>
      <c r="L50" s="35" t="str">
        <f ca="1">IF(Competences!I50&gt;0,OFFSET(Donnees!$A$2,0,Competences!I50),"")</f>
        <v/>
      </c>
    </row>
    <row r="51" spans="2:12" ht="15.6" customHeight="1" x14ac:dyDescent="0.25">
      <c r="B51" s="40" t="str">
        <f>Eleves!B51</f>
        <v>Utiliser les techniques opératoires + - et X</v>
      </c>
      <c r="C51" s="33">
        <f ca="1">AVERAGE(G51:L51)/Donnees!$A$2</f>
        <v>0</v>
      </c>
      <c r="F51" s="34">
        <f ca="1">AVERAGE(G51:L51)/Donnees!$A$2</f>
        <v>0</v>
      </c>
      <c r="G51" s="35">
        <f ca="1">IF(Competences!D51&gt;0,OFFSET(Donnees!$A$2,0,Competences!D51),"")</f>
        <v>0</v>
      </c>
      <c r="H51" s="35">
        <f ca="1">IF(Competences!E51&gt;0,OFFSET(Donnees!$A$2,0,Competences!E51),"")</f>
        <v>0</v>
      </c>
      <c r="I51" s="35">
        <f ca="1">IF(Competences!F51&gt;0,OFFSET(Donnees!$A$2,0,Competences!F51),"")</f>
        <v>0</v>
      </c>
      <c r="J51" s="35">
        <f ca="1">IF(Competences!G51&gt;0,OFFSET(Donnees!$A$2,0,Competences!G51),"")</f>
        <v>0</v>
      </c>
      <c r="K51" s="35">
        <f ca="1">IF(Competences!H51&gt;0,OFFSET(Donnees!$A$2,0,Competences!H51),"")</f>
        <v>0</v>
      </c>
      <c r="L51" s="35">
        <f ca="1">IF(Competences!I51&gt;0,OFFSET(Donnees!$A$2,0,Competences!I51),"")</f>
        <v>0</v>
      </c>
    </row>
    <row r="52" spans="2:12" ht="15.6" customHeight="1" x14ac:dyDescent="0.25">
      <c r="B52" s="72" t="str">
        <f>Eleves!B52</f>
        <v>Poser et calculer une addition</v>
      </c>
      <c r="C52" s="33">
        <f ca="1">AVERAGE(G52:L52)/Donnees!$A$2</f>
        <v>0</v>
      </c>
      <c r="F52" s="34">
        <f ca="1">AVERAGE(G52:L52)/Donnees!$A$2</f>
        <v>0</v>
      </c>
      <c r="G52" s="35">
        <f ca="1">IF(Competences!D52&gt;0,OFFSET(Donnees!$A$2,0,Competences!D52),"")</f>
        <v>0</v>
      </c>
      <c r="H52" s="35">
        <f ca="1">IF(Competences!E52&gt;0,OFFSET(Donnees!$A$2,0,Competences!E52),"")</f>
        <v>0</v>
      </c>
      <c r="I52" s="35" t="str">
        <f ca="1">IF(Competences!F52&gt;0,OFFSET(Donnees!$A$2,0,Competences!F52),"")</f>
        <v/>
      </c>
      <c r="J52" s="35" t="str">
        <f ca="1">IF(Competences!G52&gt;0,OFFSET(Donnees!$A$2,0,Competences!G52),"")</f>
        <v/>
      </c>
      <c r="K52" s="35" t="str">
        <f ca="1">IF(Competences!H52&gt;0,OFFSET(Donnees!$A$2,0,Competences!H52),"")</f>
        <v/>
      </c>
      <c r="L52" s="35" t="str">
        <f ca="1">IF(Competences!I52&gt;0,OFFSET(Donnees!$A$2,0,Competences!I52),"")</f>
        <v/>
      </c>
    </row>
    <row r="53" spans="2:12" ht="15.6" customHeight="1" x14ac:dyDescent="0.25">
      <c r="B53" s="72" t="str">
        <f>Eleves!B53</f>
        <v>Poser et calculer une soustraction</v>
      </c>
      <c r="C53" s="33">
        <f ca="1">AVERAGE(G53:L53)/Donnees!$A$2</f>
        <v>0</v>
      </c>
      <c r="F53" s="34">
        <f ca="1">AVERAGE(G53:L53)/Donnees!$A$2</f>
        <v>0</v>
      </c>
      <c r="G53" s="35">
        <f ca="1">IF(Competences!D53&gt;0,OFFSET(Donnees!$A$2,0,Competences!D53),"")</f>
        <v>0</v>
      </c>
      <c r="H53" s="35">
        <f ca="1">IF(Competences!E53&gt;0,OFFSET(Donnees!$A$2,0,Competences!E53),"")</f>
        <v>0</v>
      </c>
      <c r="I53" s="35" t="str">
        <f ca="1">IF(Competences!F53&gt;0,OFFSET(Donnees!$A$2,0,Competences!F53),"")</f>
        <v/>
      </c>
      <c r="J53" s="35" t="str">
        <f ca="1">IF(Competences!G53&gt;0,OFFSET(Donnees!$A$2,0,Competences!G53),"")</f>
        <v/>
      </c>
      <c r="K53" s="35" t="str">
        <f ca="1">IF(Competences!H53&gt;0,OFFSET(Donnees!$A$2,0,Competences!H53),"")</f>
        <v/>
      </c>
      <c r="L53" s="35" t="str">
        <f ca="1">IF(Competences!I53&gt;0,OFFSET(Donnees!$A$2,0,Competences!I53),"")</f>
        <v/>
      </c>
    </row>
    <row r="54" spans="2:12" ht="15.6" customHeight="1" x14ac:dyDescent="0.25">
      <c r="B54" s="72" t="str">
        <f>Eleves!B54</f>
        <v>Poser et calculer une multiplication</v>
      </c>
      <c r="C54" s="33">
        <f ca="1">AVERAGE(G54:L54)/Donnees!$A$2</f>
        <v>0</v>
      </c>
      <c r="F54" s="34">
        <f ca="1">AVERAGE(G54:L54)/Donnees!$A$2</f>
        <v>0</v>
      </c>
      <c r="G54" s="35">
        <f ca="1">IF(Competences!D54&gt;0,OFFSET(Donnees!$A$2,0,Competences!D54),"")</f>
        <v>0</v>
      </c>
      <c r="H54" s="35">
        <f ca="1">IF(Competences!E54&gt;0,OFFSET(Donnees!$A$2,0,Competences!E54),"")</f>
        <v>0</v>
      </c>
      <c r="I54" s="35" t="str">
        <f ca="1">IF(Competences!F54&gt;0,OFFSET(Donnees!$A$2,0,Competences!F54),"")</f>
        <v/>
      </c>
      <c r="J54" s="35" t="str">
        <f ca="1">IF(Competences!G54&gt;0,OFFSET(Donnees!$A$2,0,Competences!G54),"")</f>
        <v/>
      </c>
      <c r="K54" s="35" t="str">
        <f ca="1">IF(Competences!H54&gt;0,OFFSET(Donnees!$A$2,0,Competences!H54),"")</f>
        <v/>
      </c>
      <c r="L54" s="35" t="str">
        <f ca="1">IF(Competences!I54&gt;0,OFFSET(Donnees!$A$2,0,Competences!I54),"")</f>
        <v/>
      </c>
    </row>
    <row r="55" spans="2:12" ht="15.6" customHeight="1" x14ac:dyDescent="0.25">
      <c r="B55" s="72"/>
      <c r="C55" s="33"/>
      <c r="F55" s="75"/>
      <c r="G55" s="76"/>
      <c r="H55" s="76"/>
      <c r="I55" s="76"/>
      <c r="J55" s="76"/>
      <c r="K55" s="76"/>
      <c r="L55" s="76"/>
    </row>
    <row r="56" spans="2:12" ht="15.6" customHeight="1" x14ac:dyDescent="0.25">
      <c r="B56" s="72"/>
      <c r="F56" s="75"/>
      <c r="G56" s="76"/>
      <c r="H56" s="76"/>
      <c r="I56" s="76"/>
      <c r="J56" s="76"/>
      <c r="K56" s="76"/>
      <c r="L56" s="76"/>
    </row>
    <row r="57" spans="2:12" ht="15.6" customHeight="1" x14ac:dyDescent="0.25">
      <c r="B57" s="72"/>
      <c r="F57" s="75"/>
      <c r="G57" s="76"/>
      <c r="H57" s="76"/>
      <c r="I57" s="76"/>
      <c r="J57" s="76"/>
      <c r="K57" s="76"/>
      <c r="L57" s="76"/>
    </row>
    <row r="58" spans="2:12" ht="15.6" customHeight="1" x14ac:dyDescent="0.25">
      <c r="F58" s="75"/>
      <c r="G58" s="76"/>
      <c r="H58" s="76"/>
      <c r="I58" s="76"/>
      <c r="J58" s="76"/>
      <c r="K58" s="76"/>
      <c r="L58" s="76"/>
    </row>
    <row r="59" spans="2:12" ht="15.6" customHeight="1" x14ac:dyDescent="0.25">
      <c r="F59" s="75"/>
      <c r="G59" s="76"/>
      <c r="H59" s="76"/>
      <c r="I59" s="76"/>
      <c r="J59" s="76"/>
      <c r="K59" s="76"/>
      <c r="L59" s="76"/>
    </row>
    <row r="60" spans="2:12" ht="15.6" customHeight="1" x14ac:dyDescent="0.25">
      <c r="G60" s="35" t="str">
        <f ca="1">IF(Competences!D59&gt;0,OFFSET(Donnees!$A$2,0,Competences!D59),"")</f>
        <v/>
      </c>
      <c r="H60" s="35" t="str">
        <f ca="1">IF(Competences!E59&gt;0,OFFSET(Donnees!$A$2,0,Competences!E59),"")</f>
        <v/>
      </c>
      <c r="I60" s="35" t="str">
        <f ca="1">IF(Competences!F59&gt;0,OFFSET(Donnees!$A$2,0,Competences!F59),"")</f>
        <v/>
      </c>
      <c r="J60" s="35" t="str">
        <f ca="1">IF(Competences!G59&gt;0,OFFSET(Donnees!$A$2,0,Competences!G59),"")</f>
        <v/>
      </c>
      <c r="K60" s="35" t="str">
        <f ca="1">IF(Competences!H59&gt;0,OFFSET(Donnees!$A$2,0,Competences!H59),"")</f>
        <v/>
      </c>
      <c r="L60" s="35" t="str">
        <f ca="1">IF(Competences!I59&gt;0,OFFSET(Donnees!$A$2,0,Competences!I59),"")</f>
        <v/>
      </c>
    </row>
    <row r="61" spans="2:12" ht="15.6" customHeight="1" x14ac:dyDescent="0.25">
      <c r="G61" s="35" t="str">
        <f ca="1">IF(Competences!D60&gt;0,OFFSET(Donnees!$A$2,0,Competences!D60),"")</f>
        <v/>
      </c>
      <c r="H61" s="35" t="str">
        <f ca="1">IF(Competences!E60&gt;0,OFFSET(Donnees!$A$2,0,Competences!E60),"")</f>
        <v/>
      </c>
      <c r="I61" s="35" t="str">
        <f ca="1">IF(Competences!F60&gt;0,OFFSET(Donnees!$A$2,0,Competences!F60),"")</f>
        <v/>
      </c>
      <c r="J61" s="35" t="str">
        <f ca="1">IF(Competences!G60&gt;0,OFFSET(Donnees!$A$2,0,Competences!G60),"")</f>
        <v/>
      </c>
      <c r="K61" s="35" t="str">
        <f ca="1">IF(Competences!H60&gt;0,OFFSET(Donnees!$A$2,0,Competences!H60),"")</f>
        <v/>
      </c>
      <c r="L61" s="35" t="str">
        <f ca="1">IF(Competences!I60&gt;0,OFFSET(Donnees!$A$2,0,Competences!I60),"")</f>
        <v/>
      </c>
    </row>
    <row r="62" spans="2:12" ht="15.6" customHeight="1" x14ac:dyDescent="0.25">
      <c r="G62" s="35" t="str">
        <f ca="1">IF(Competences!D61&gt;0,OFFSET(Donnees!$A$2,0,Competences!D61),"")</f>
        <v/>
      </c>
      <c r="H62" s="35" t="str">
        <f ca="1">IF(Competences!E61&gt;0,OFFSET(Donnees!$A$2,0,Competences!E61),"")</f>
        <v/>
      </c>
      <c r="I62" s="35" t="str">
        <f ca="1">IF(Competences!F61&gt;0,OFFSET(Donnees!$A$2,0,Competences!F61),"")</f>
        <v/>
      </c>
      <c r="J62" s="35" t="str">
        <f ca="1">IF(Competences!G61&gt;0,OFFSET(Donnees!$A$2,0,Competences!G61),"")</f>
        <v/>
      </c>
      <c r="K62" s="35" t="str">
        <f ca="1">IF(Competences!H61&gt;0,OFFSET(Donnees!$A$2,0,Competences!H61),"")</f>
        <v/>
      </c>
      <c r="L62" s="35" t="str">
        <f ca="1">IF(Competences!I61&gt;0,OFFSET(Donnees!$A$2,0,Competences!I61),"")</f>
        <v/>
      </c>
    </row>
    <row r="63" spans="2:12" ht="15.6" customHeight="1" x14ac:dyDescent="0.25">
      <c r="G63" s="35" t="str">
        <f ca="1">IF(Competences!D62&gt;0,OFFSET(Donnees!$A$2,0,Competences!D62),"")</f>
        <v/>
      </c>
      <c r="H63" s="35" t="str">
        <f ca="1">IF(Competences!E62&gt;0,OFFSET(Donnees!$A$2,0,Competences!E62),"")</f>
        <v/>
      </c>
      <c r="I63" s="35" t="str">
        <f ca="1">IF(Competences!F62&gt;0,OFFSET(Donnees!$A$2,0,Competences!F62),"")</f>
        <v/>
      </c>
      <c r="J63" s="35" t="str">
        <f ca="1">IF(Competences!G62&gt;0,OFFSET(Donnees!$A$2,0,Competences!G62),"")</f>
        <v/>
      </c>
      <c r="K63" s="35" t="str">
        <f ca="1">IF(Competences!H62&gt;0,OFFSET(Donnees!$A$2,0,Competences!H62),"")</f>
        <v/>
      </c>
      <c r="L63" s="35" t="str">
        <f ca="1">IF(Competences!I62&gt;0,OFFSET(Donnees!$A$2,0,Competences!I62),"")</f>
        <v/>
      </c>
    </row>
    <row r="64" spans="2:12" ht="15.6" customHeight="1" x14ac:dyDescent="0.25">
      <c r="G64" s="35" t="str">
        <f ca="1">IF(Competences!D63&gt;0,OFFSET(Donnees!$A$2,0,Competences!D63),"")</f>
        <v/>
      </c>
      <c r="H64" s="35" t="str">
        <f ca="1">IF(Competences!E63&gt;0,OFFSET(Donnees!$A$2,0,Competences!E63),"")</f>
        <v/>
      </c>
      <c r="I64" s="35" t="str">
        <f ca="1">IF(Competences!F63&gt;0,OFFSET(Donnees!$A$2,0,Competences!F63),"")</f>
        <v/>
      </c>
      <c r="J64" s="35" t="str">
        <f ca="1">IF(Competences!G63&gt;0,OFFSET(Donnees!$A$2,0,Competences!G63),"")</f>
        <v/>
      </c>
      <c r="K64" s="35" t="str">
        <f ca="1">IF(Competences!H63&gt;0,OFFSET(Donnees!$A$2,0,Competences!H63),"")</f>
        <v/>
      </c>
      <c r="L64" s="35" t="str">
        <f ca="1">IF(Competences!I63&gt;0,OFFSET(Donnees!$A$2,0,Competences!I63),"")</f>
        <v/>
      </c>
    </row>
  </sheetData>
  <sheetProtection selectLockedCells="1" selectUnlockedCells="1"/>
  <mergeCells count="3">
    <mergeCell ref="A1:C1"/>
    <mergeCell ref="A4:C4"/>
    <mergeCell ref="G5:L5"/>
  </mergeCells>
  <phoneticPr fontId="7" type="noConversion"/>
  <dataValidations disablePrompts="1" count="1">
    <dataValidation operator="equal" allowBlank="1" showErrorMessage="1" sqref="B2">
      <formula1>0</formula1>
      <formula2>0</formula2>
    </dataValidation>
  </dataValidations>
  <printOptions horizontalCentered="1" verticalCentered="1"/>
  <pageMargins left="0.78749999999999998" right="0.78749999999999998" top="0.78749999999999998" bottom="0.78749999999999998" header="0.51180555555555551" footer="0.51180555555555551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3"/>
  <sheetViews>
    <sheetView workbookViewId="0">
      <selection activeCell="C6" sqref="C6"/>
    </sheetView>
  </sheetViews>
  <sheetFormatPr baseColWidth="10" defaultRowHeight="13.2" x14ac:dyDescent="0.25"/>
  <cols>
    <col min="1" max="1" width="48.44140625" customWidth="1"/>
  </cols>
  <sheetData>
    <row r="4" spans="1:1" x14ac:dyDescent="0.25">
      <c r="A4" s="22" t="str">
        <f>Competences!A4</f>
        <v>Type</v>
      </c>
    </row>
    <row r="5" spans="1:1" x14ac:dyDescent="0.25">
      <c r="A5" s="39">
        <f>Competences!A5</f>
        <v>0</v>
      </c>
    </row>
    <row r="6" spans="1:1" x14ac:dyDescent="0.25">
      <c r="A6" s="39" t="str">
        <f>Competences!A6</f>
        <v>x</v>
      </c>
    </row>
    <row r="7" spans="1:1" x14ac:dyDescent="0.25">
      <c r="A7" s="39">
        <f>Competences!A7</f>
        <v>0</v>
      </c>
    </row>
    <row r="8" spans="1:1" x14ac:dyDescent="0.25">
      <c r="A8" s="39">
        <f>Competences!A8</f>
        <v>0</v>
      </c>
    </row>
    <row r="9" spans="1:1" x14ac:dyDescent="0.25">
      <c r="A9" s="39">
        <f>Competences!A9</f>
        <v>0</v>
      </c>
    </row>
    <row r="10" spans="1:1" x14ac:dyDescent="0.25">
      <c r="A10" s="39">
        <f>Competences!A10</f>
        <v>0</v>
      </c>
    </row>
    <row r="11" spans="1:1" x14ac:dyDescent="0.25">
      <c r="A11" s="22" t="e">
        <f>Competences!#REF!</f>
        <v>#REF!</v>
      </c>
    </row>
    <row r="12" spans="1:1" x14ac:dyDescent="0.25">
      <c r="A12" s="39" t="e">
        <f>Competences!#REF!</f>
        <v>#REF!</v>
      </c>
    </row>
    <row r="13" spans="1:1" x14ac:dyDescent="0.25">
      <c r="A13" s="39" t="str">
        <f>Competences!A11</f>
        <v>x</v>
      </c>
    </row>
    <row r="14" spans="1:1" x14ac:dyDescent="0.25">
      <c r="A14" s="22">
        <f>Competences!A12</f>
        <v>0</v>
      </c>
    </row>
    <row r="15" spans="1:1" x14ac:dyDescent="0.25">
      <c r="A15" s="39">
        <f>Competences!A13</f>
        <v>0</v>
      </c>
    </row>
    <row r="16" spans="1:1" x14ac:dyDescent="0.25">
      <c r="A16" s="39" t="str">
        <f>Competences!A14</f>
        <v>x</v>
      </c>
    </row>
    <row r="17" spans="1:1" x14ac:dyDescent="0.25">
      <c r="A17" s="39">
        <f>Competences!A15</f>
        <v>0</v>
      </c>
    </row>
    <row r="18" spans="1:1" x14ac:dyDescent="0.25">
      <c r="A18" s="39">
        <f>Competences!A16</f>
        <v>0</v>
      </c>
    </row>
    <row r="19" spans="1:1" x14ac:dyDescent="0.25">
      <c r="A19" s="39">
        <f>Competences!A17</f>
        <v>0</v>
      </c>
    </row>
    <row r="20" spans="1:1" x14ac:dyDescent="0.25">
      <c r="A20" s="39">
        <f>Competences!A18</f>
        <v>0</v>
      </c>
    </row>
    <row r="21" spans="1:1" x14ac:dyDescent="0.25">
      <c r="A21" s="22">
        <f>Competences!A19</f>
        <v>0</v>
      </c>
    </row>
    <row r="22" spans="1:1" x14ac:dyDescent="0.25">
      <c r="A22" s="39">
        <f>Competences!A20</f>
        <v>0</v>
      </c>
    </row>
    <row r="23" spans="1:1" x14ac:dyDescent="0.25">
      <c r="A23" s="39" t="str">
        <f>Competences!A21</f>
        <v>x</v>
      </c>
    </row>
    <row r="24" spans="1:1" x14ac:dyDescent="0.25">
      <c r="A24" s="39">
        <f>Competences!A22</f>
        <v>0</v>
      </c>
    </row>
    <row r="25" spans="1:1" x14ac:dyDescent="0.25">
      <c r="A25" s="39">
        <f>Competences!A23</f>
        <v>0</v>
      </c>
    </row>
    <row r="26" spans="1:1" x14ac:dyDescent="0.25">
      <c r="A26" s="39">
        <f>Competences!A24</f>
        <v>0</v>
      </c>
    </row>
    <row r="27" spans="1:1" x14ac:dyDescent="0.25">
      <c r="A27" s="22">
        <f>Competences!A25</f>
        <v>0</v>
      </c>
    </row>
    <row r="28" spans="1:1" x14ac:dyDescent="0.25">
      <c r="A28" s="39">
        <f>Competences!A26</f>
        <v>0</v>
      </c>
    </row>
    <row r="29" spans="1:1" x14ac:dyDescent="0.25">
      <c r="A29" s="39" t="str">
        <f>Competences!A27</f>
        <v>x</v>
      </c>
    </row>
    <row r="30" spans="1:1" x14ac:dyDescent="0.25">
      <c r="A30" s="22">
        <f>Competences!A28</f>
        <v>0</v>
      </c>
    </row>
    <row r="31" spans="1:1" x14ac:dyDescent="0.25">
      <c r="A31" s="39" t="e">
        <f>Competences!#REF!</f>
        <v>#REF!</v>
      </c>
    </row>
    <row r="32" spans="1:1" x14ac:dyDescent="0.25">
      <c r="A32" s="39" t="str">
        <f>Competences!A29</f>
        <v>x</v>
      </c>
    </row>
    <row r="33" spans="1:1" x14ac:dyDescent="0.25">
      <c r="A33" s="39">
        <f>Competences!A31</f>
        <v>0</v>
      </c>
    </row>
    <row r="34" spans="1:1" x14ac:dyDescent="0.25">
      <c r="A34" s="22">
        <f>Competences!A32</f>
        <v>0</v>
      </c>
    </row>
    <row r="35" spans="1:1" x14ac:dyDescent="0.25">
      <c r="A35" s="39">
        <f>Competences!A33</f>
        <v>0</v>
      </c>
    </row>
    <row r="36" spans="1:1" x14ac:dyDescent="0.25">
      <c r="A36" s="39" t="str">
        <f>Competences!A34</f>
        <v>x</v>
      </c>
    </row>
    <row r="37" spans="1:1" x14ac:dyDescent="0.25">
      <c r="A37" s="22">
        <f>Competences!A35</f>
        <v>0</v>
      </c>
    </row>
    <row r="38" spans="1:1" x14ac:dyDescent="0.25">
      <c r="A38" s="39">
        <f>Competences!A36</f>
        <v>0</v>
      </c>
    </row>
    <row r="39" spans="1:1" x14ac:dyDescent="0.25">
      <c r="A39" s="39" t="str">
        <f>Competences!A37</f>
        <v>x</v>
      </c>
    </row>
    <row r="40" spans="1:1" x14ac:dyDescent="0.25">
      <c r="A40" s="22">
        <f>Competences!A38</f>
        <v>0</v>
      </c>
    </row>
    <row r="41" spans="1:1" x14ac:dyDescent="0.25">
      <c r="A41" s="39">
        <f>Competences!A39</f>
        <v>0</v>
      </c>
    </row>
    <row r="42" spans="1:1" x14ac:dyDescent="0.25">
      <c r="A42" s="39" t="e">
        <f>Competences!#REF!</f>
        <v>#REF!</v>
      </c>
    </row>
    <row r="43" spans="1:1" x14ac:dyDescent="0.25">
      <c r="A43" s="28" t="e">
        <f>Competences!#REF!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Accueil</vt:lpstr>
      <vt:lpstr>Donnees</vt:lpstr>
      <vt:lpstr>Competences</vt:lpstr>
      <vt:lpstr>Eleves</vt:lpstr>
      <vt:lpstr>Classe</vt:lpstr>
      <vt:lpstr>Feuil1</vt:lpstr>
      <vt:lpstr>__Anonymous_Sheet_DB__1</vt:lpstr>
      <vt:lpstr>__Anonymous_Sheet_DB__4</vt:lpstr>
      <vt:lpstr>ecoles</vt:lpstr>
      <vt:lpstr>eleves</vt:lpstr>
      <vt:lpstr>evals</vt:lpstr>
      <vt:lpstr>Classe!Zone_d_impression</vt:lpstr>
      <vt:lpstr>Donnees!Zone_d_impression</vt:lpstr>
      <vt:lpstr>Eleves!Zone_d_impression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CORNILLEAU</dc:creator>
  <cp:lastModifiedBy>benoit</cp:lastModifiedBy>
  <cp:lastPrinted>2014-09-25T21:00:47Z</cp:lastPrinted>
  <dcterms:created xsi:type="dcterms:W3CDTF">2014-09-25T21:00:38Z</dcterms:created>
  <dcterms:modified xsi:type="dcterms:W3CDTF">2016-09-13T11:20:46Z</dcterms:modified>
</cp:coreProperties>
</file>