
<file path=[Content_Types].xml><?xml version="1.0" encoding="utf-8"?>
<Types xmlns="http://schemas.openxmlformats.org/package/2006/content-types">
  <Override PartName="/xl/charts/chart6.xml" ContentType="application/vnd.openxmlformats-officedocument.drawingml.char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9920" windowHeight="8010"/>
  </bookViews>
  <sheets>
    <sheet name="Explications" sheetId="2" r:id="rId1"/>
    <sheet name="6ème 2013-14" sheetId="1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G160" i="1"/>
  <c r="H160"/>
  <c r="I160"/>
  <c r="J160"/>
  <c r="K160"/>
  <c r="L160"/>
  <c r="M160"/>
  <c r="N160"/>
  <c r="O160"/>
  <c r="P160"/>
  <c r="Q160"/>
  <c r="F160" i="2"/>
  <c r="G160"/>
  <c r="H160"/>
  <c r="K160"/>
  <c r="N160"/>
  <c r="O160"/>
  <c r="Q160"/>
  <c r="E160"/>
  <c r="Q162" i="1"/>
  <c r="P162"/>
  <c r="O162"/>
  <c r="N162"/>
  <c r="M162"/>
  <c r="L162"/>
  <c r="K162"/>
  <c r="J162"/>
  <c r="I162"/>
  <c r="H162"/>
  <c r="G162"/>
  <c r="Q161"/>
  <c r="P161"/>
  <c r="O161"/>
  <c r="N161"/>
  <c r="M161"/>
  <c r="L161"/>
  <c r="K161"/>
  <c r="J161"/>
  <c r="I161"/>
  <c r="H161"/>
  <c r="G161"/>
  <c r="Q159"/>
  <c r="P159"/>
  <c r="O159"/>
  <c r="N159"/>
  <c r="M159"/>
  <c r="L159"/>
  <c r="K159"/>
  <c r="J159"/>
  <c r="I159"/>
  <c r="H159"/>
  <c r="G159"/>
  <c r="F159"/>
  <c r="E159"/>
  <c r="Q157"/>
  <c r="P157"/>
  <c r="O157"/>
  <c r="N157"/>
  <c r="M157"/>
  <c r="L157"/>
  <c r="K157"/>
  <c r="J157"/>
  <c r="I157"/>
  <c r="H157"/>
  <c r="G157"/>
  <c r="Q156"/>
  <c r="P156"/>
  <c r="O156"/>
  <c r="N156"/>
  <c r="M156"/>
  <c r="L156"/>
  <c r="K156"/>
  <c r="J156"/>
  <c r="I156"/>
  <c r="H156"/>
  <c r="G156"/>
  <c r="Q155"/>
  <c r="P155"/>
  <c r="O155"/>
  <c r="N155"/>
  <c r="M155"/>
  <c r="L155"/>
  <c r="K155"/>
  <c r="J155"/>
  <c r="I155"/>
  <c r="H155"/>
  <c r="G155"/>
  <c r="Q154"/>
  <c r="P154"/>
  <c r="O154"/>
  <c r="N154"/>
  <c r="M154"/>
  <c r="L154"/>
  <c r="K154"/>
  <c r="J154"/>
  <c r="I154"/>
  <c r="H154"/>
  <c r="G154"/>
  <c r="F154"/>
  <c r="E154"/>
  <c r="Q152"/>
  <c r="P152"/>
  <c r="O152"/>
  <c r="N152"/>
  <c r="M152"/>
  <c r="L152"/>
  <c r="K152"/>
  <c r="J152"/>
  <c r="I152"/>
  <c r="H152"/>
  <c r="G152"/>
  <c r="F152"/>
  <c r="Q151"/>
  <c r="P151"/>
  <c r="O151"/>
  <c r="N151"/>
  <c r="M151"/>
  <c r="L151"/>
  <c r="K151"/>
  <c r="J151"/>
  <c r="I151"/>
  <c r="H151"/>
  <c r="G151"/>
  <c r="F151"/>
  <c r="Q150"/>
  <c r="P150"/>
  <c r="O150"/>
  <c r="N150"/>
  <c r="M150"/>
  <c r="L150"/>
  <c r="K150"/>
  <c r="J150"/>
  <c r="I150"/>
  <c r="H150"/>
  <c r="G150"/>
  <c r="F150"/>
  <c r="Q149"/>
  <c r="P149"/>
  <c r="O149"/>
  <c r="N149"/>
  <c r="M149"/>
  <c r="L149"/>
  <c r="K149"/>
  <c r="J149"/>
  <c r="I149"/>
  <c r="H149"/>
  <c r="G149"/>
  <c r="F149"/>
  <c r="E149"/>
  <c r="F161" i="2"/>
  <c r="G161"/>
  <c r="K161"/>
  <c r="N161"/>
  <c r="O161"/>
  <c r="Q161"/>
  <c r="F162"/>
  <c r="G162"/>
  <c r="K162"/>
  <c r="N162"/>
  <c r="O162"/>
  <c r="Q162"/>
  <c r="E162"/>
  <c r="E161"/>
  <c r="Q147"/>
  <c r="Q146"/>
  <c r="Q145"/>
  <c r="P147"/>
  <c r="P146"/>
  <c r="P145"/>
  <c r="P160" s="1"/>
  <c r="O147"/>
  <c r="O146"/>
  <c r="O145"/>
  <c r="N147"/>
  <c r="N146"/>
  <c r="N145"/>
  <c r="M147"/>
  <c r="M146"/>
  <c r="M145"/>
  <c r="M160" s="1"/>
  <c r="L147"/>
  <c r="L146"/>
  <c r="L145"/>
  <c r="L160" s="1"/>
  <c r="K147"/>
  <c r="K146"/>
  <c r="K145"/>
  <c r="J147"/>
  <c r="J146"/>
  <c r="J145"/>
  <c r="I147"/>
  <c r="I146"/>
  <c r="I145"/>
  <c r="H147"/>
  <c r="H146"/>
  <c r="H145"/>
  <c r="G147"/>
  <c r="G146"/>
  <c r="G145"/>
  <c r="F147"/>
  <c r="F146"/>
  <c r="F145"/>
  <c r="Q142"/>
  <c r="Q141"/>
  <c r="Q140"/>
  <c r="P142"/>
  <c r="P141"/>
  <c r="P140"/>
  <c r="O142"/>
  <c r="O141"/>
  <c r="O140"/>
  <c r="N142"/>
  <c r="N157" s="1"/>
  <c r="N141"/>
  <c r="N140"/>
  <c r="M142"/>
  <c r="M141"/>
  <c r="M140"/>
  <c r="L142"/>
  <c r="L141"/>
  <c r="L140"/>
  <c r="K141"/>
  <c r="K140"/>
  <c r="J142"/>
  <c r="J141"/>
  <c r="J140"/>
  <c r="I142"/>
  <c r="I141"/>
  <c r="I140"/>
  <c r="H142"/>
  <c r="H141"/>
  <c r="H140"/>
  <c r="G142"/>
  <c r="G141"/>
  <c r="G140"/>
  <c r="K142"/>
  <c r="F142"/>
  <c r="F141"/>
  <c r="F140"/>
  <c r="O155"/>
  <c r="E157"/>
  <c r="E156"/>
  <c r="E155"/>
  <c r="F150"/>
  <c r="G150"/>
  <c r="K150"/>
  <c r="N150"/>
  <c r="O150"/>
  <c r="Q150"/>
  <c r="F151"/>
  <c r="G151"/>
  <c r="K151"/>
  <c r="N151"/>
  <c r="O151"/>
  <c r="Q151"/>
  <c r="F152"/>
  <c r="G152"/>
  <c r="K152"/>
  <c r="N152"/>
  <c r="O152"/>
  <c r="Q152"/>
  <c r="E151"/>
  <c r="E150"/>
  <c r="E152"/>
  <c r="F159"/>
  <c r="G159"/>
  <c r="H159"/>
  <c r="I159"/>
  <c r="J159"/>
  <c r="K159"/>
  <c r="L159"/>
  <c r="M159"/>
  <c r="N159"/>
  <c r="O159"/>
  <c r="P159"/>
  <c r="Q159"/>
  <c r="E159"/>
  <c r="F154"/>
  <c r="G154"/>
  <c r="H154"/>
  <c r="I154"/>
  <c r="J154"/>
  <c r="K154"/>
  <c r="L154"/>
  <c r="M154"/>
  <c r="N154"/>
  <c r="O154"/>
  <c r="P154"/>
  <c r="Q154"/>
  <c r="E154"/>
  <c r="F149"/>
  <c r="G149"/>
  <c r="H149"/>
  <c r="I149"/>
  <c r="J149"/>
  <c r="K149"/>
  <c r="L149"/>
  <c r="M149"/>
  <c r="N149"/>
  <c r="O149"/>
  <c r="P149"/>
  <c r="Q149"/>
  <c r="E149"/>
  <c r="E147"/>
  <c r="E146"/>
  <c r="E145"/>
  <c r="Q144"/>
  <c r="P144"/>
  <c r="O144"/>
  <c r="N144"/>
  <c r="M144"/>
  <c r="L144"/>
  <c r="K144"/>
  <c r="J144"/>
  <c r="I144"/>
  <c r="H144"/>
  <c r="G144"/>
  <c r="F144"/>
  <c r="E144"/>
  <c r="E142"/>
  <c r="E141"/>
  <c r="E140"/>
  <c r="Q139"/>
  <c r="P139"/>
  <c r="O139"/>
  <c r="N139"/>
  <c r="M139"/>
  <c r="L139"/>
  <c r="K139"/>
  <c r="J139"/>
  <c r="I139"/>
  <c r="H139"/>
  <c r="G139"/>
  <c r="F139"/>
  <c r="E139"/>
  <c r="Q137"/>
  <c r="P137"/>
  <c r="O137"/>
  <c r="N137"/>
  <c r="M137"/>
  <c r="L137"/>
  <c r="K137"/>
  <c r="J137"/>
  <c r="I137"/>
  <c r="H137"/>
  <c r="G137"/>
  <c r="F137"/>
  <c r="E137"/>
  <c r="Q136"/>
  <c r="P136"/>
  <c r="O136"/>
  <c r="N136"/>
  <c r="M136"/>
  <c r="L136"/>
  <c r="K136"/>
  <c r="J136"/>
  <c r="I136"/>
  <c r="H136"/>
  <c r="G136"/>
  <c r="F136"/>
  <c r="E136"/>
  <c r="Q135"/>
  <c r="P135"/>
  <c r="O135"/>
  <c r="N135"/>
  <c r="M135"/>
  <c r="L135"/>
  <c r="K135"/>
  <c r="J135"/>
  <c r="I135"/>
  <c r="H135"/>
  <c r="H150" s="1"/>
  <c r="G135"/>
  <c r="F135"/>
  <c r="E135"/>
  <c r="Q134"/>
  <c r="P134"/>
  <c r="O134"/>
  <c r="N134"/>
  <c r="M134"/>
  <c r="L134"/>
  <c r="K134"/>
  <c r="J134"/>
  <c r="I134"/>
  <c r="H134"/>
  <c r="G134"/>
  <c r="F134"/>
  <c r="E134"/>
  <c r="F144" i="1"/>
  <c r="G144"/>
  <c r="H144"/>
  <c r="I144"/>
  <c r="J144"/>
  <c r="K144"/>
  <c r="L144"/>
  <c r="M144"/>
  <c r="N144"/>
  <c r="O144"/>
  <c r="P144"/>
  <c r="Q144"/>
  <c r="E144"/>
  <c r="F139"/>
  <c r="G139"/>
  <c r="H139"/>
  <c r="I139"/>
  <c r="J139"/>
  <c r="K139"/>
  <c r="L139"/>
  <c r="M139"/>
  <c r="N139"/>
  <c r="O139"/>
  <c r="P139"/>
  <c r="Q139"/>
  <c r="E139"/>
  <c r="F145"/>
  <c r="G145"/>
  <c r="H145"/>
  <c r="I145"/>
  <c r="J145"/>
  <c r="K145"/>
  <c r="L145"/>
  <c r="M145"/>
  <c r="N145"/>
  <c r="O145"/>
  <c r="P145"/>
  <c r="Q145"/>
  <c r="F146"/>
  <c r="G146"/>
  <c r="H146"/>
  <c r="I146"/>
  <c r="J146"/>
  <c r="K146"/>
  <c r="L146"/>
  <c r="M146"/>
  <c r="N146"/>
  <c r="O146"/>
  <c r="P146"/>
  <c r="Q146"/>
  <c r="F147"/>
  <c r="F162" s="1"/>
  <c r="G147"/>
  <c r="H147"/>
  <c r="I147"/>
  <c r="J147"/>
  <c r="K147"/>
  <c r="L147"/>
  <c r="M147"/>
  <c r="N147"/>
  <c r="O147"/>
  <c r="P147"/>
  <c r="Q147"/>
  <c r="E147"/>
  <c r="E146"/>
  <c r="E145"/>
  <c r="F140"/>
  <c r="G140"/>
  <c r="H140"/>
  <c r="I140"/>
  <c r="J140"/>
  <c r="K140"/>
  <c r="L140"/>
  <c r="M140"/>
  <c r="N140"/>
  <c r="O140"/>
  <c r="P140"/>
  <c r="Q140"/>
  <c r="F141"/>
  <c r="G141"/>
  <c r="H141"/>
  <c r="I141"/>
  <c r="J141"/>
  <c r="K141"/>
  <c r="L141"/>
  <c r="M141"/>
  <c r="N141"/>
  <c r="O141"/>
  <c r="P141"/>
  <c r="Q141"/>
  <c r="F142"/>
  <c r="F157" s="1"/>
  <c r="G142"/>
  <c r="H142"/>
  <c r="I142"/>
  <c r="J142"/>
  <c r="K142"/>
  <c r="L142"/>
  <c r="M142"/>
  <c r="N142"/>
  <c r="O142"/>
  <c r="P142"/>
  <c r="Q142"/>
  <c r="E142"/>
  <c r="E141"/>
  <c r="E140"/>
  <c r="F134"/>
  <c r="G134"/>
  <c r="H134"/>
  <c r="I134"/>
  <c r="J134"/>
  <c r="K134"/>
  <c r="L134"/>
  <c r="M134"/>
  <c r="N134"/>
  <c r="O134"/>
  <c r="P134"/>
  <c r="Q134"/>
  <c r="E134"/>
  <c r="F135"/>
  <c r="G135"/>
  <c r="H135"/>
  <c r="I135"/>
  <c r="J135"/>
  <c r="K135"/>
  <c r="L135"/>
  <c r="M135"/>
  <c r="N135"/>
  <c r="O135"/>
  <c r="P135"/>
  <c r="Q135"/>
  <c r="F136"/>
  <c r="G136"/>
  <c r="H136"/>
  <c r="I136"/>
  <c r="J136"/>
  <c r="K136"/>
  <c r="L136"/>
  <c r="M136"/>
  <c r="N136"/>
  <c r="O136"/>
  <c r="P136"/>
  <c r="Q136"/>
  <c r="F137"/>
  <c r="G137"/>
  <c r="H137"/>
  <c r="I137"/>
  <c r="J137"/>
  <c r="K137"/>
  <c r="L137"/>
  <c r="M137"/>
  <c r="N137"/>
  <c r="O137"/>
  <c r="P137"/>
  <c r="Q137"/>
  <c r="E137"/>
  <c r="E136"/>
  <c r="E135"/>
  <c r="E150" s="1"/>
  <c r="P162" i="2" l="1"/>
  <c r="P150"/>
  <c r="P152"/>
  <c r="P161"/>
  <c r="P151"/>
  <c r="M151"/>
  <c r="M162"/>
  <c r="M150"/>
  <c r="M152"/>
  <c r="M161"/>
  <c r="L162"/>
  <c r="L150"/>
  <c r="L161"/>
  <c r="L151"/>
  <c r="L152"/>
  <c r="L155"/>
  <c r="J160"/>
  <c r="J150"/>
  <c r="J152"/>
  <c r="J161"/>
  <c r="J151"/>
  <c r="J162"/>
  <c r="I160"/>
  <c r="I150"/>
  <c r="I151"/>
  <c r="I161"/>
  <c r="I152"/>
  <c r="I162"/>
  <c r="E152" i="1"/>
  <c r="F156"/>
  <c r="F155"/>
  <c r="E151"/>
  <c r="F161"/>
  <c r="F160"/>
  <c r="E156"/>
  <c r="E160"/>
  <c r="E162"/>
  <c r="E155"/>
  <c r="E157"/>
  <c r="E161"/>
  <c r="H152" i="2"/>
  <c r="H161"/>
  <c r="H151"/>
  <c r="H162"/>
  <c r="Q155"/>
  <c r="Q156"/>
  <c r="Q157"/>
  <c r="P155"/>
  <c r="P157"/>
  <c r="P156"/>
  <c r="O157"/>
  <c r="O156"/>
  <c r="N155"/>
  <c r="N156"/>
  <c r="M156"/>
  <c r="M157"/>
  <c r="M155"/>
  <c r="L157"/>
  <c r="L156"/>
  <c r="K156"/>
  <c r="K157"/>
  <c r="K155"/>
  <c r="J155"/>
  <c r="J157"/>
  <c r="J156"/>
  <c r="I156"/>
  <c r="I157"/>
  <c r="I155"/>
  <c r="H155"/>
  <c r="H157"/>
  <c r="H156"/>
  <c r="G156"/>
  <c r="G157"/>
  <c r="G155"/>
  <c r="F155"/>
  <c r="F157"/>
  <c r="F156"/>
</calcChain>
</file>

<file path=xl/sharedStrings.xml><?xml version="1.0" encoding="utf-8"?>
<sst xmlns="http://schemas.openxmlformats.org/spreadsheetml/2006/main" count="543" uniqueCount="167">
  <si>
    <t>NOM</t>
  </si>
  <si>
    <t>Classe</t>
  </si>
  <si>
    <t>Prénom</t>
  </si>
  <si>
    <t>Sexe (F/G)</t>
  </si>
  <si>
    <t>SUIVI DES ACQUIS DES ELEVES SUR LEUR SCOLARITE AU COLLEGE</t>
  </si>
  <si>
    <t>Activités Athlétiques</t>
  </si>
  <si>
    <t>Activités de natation sportive</t>
  </si>
  <si>
    <t>APPN</t>
  </si>
  <si>
    <t>Activités gymniques</t>
  </si>
  <si>
    <t>Activités physiques artistiques</t>
  </si>
  <si>
    <t>Sports collectifs</t>
  </si>
  <si>
    <t>Sports de raquettes</t>
  </si>
  <si>
    <t>Sports de combat</t>
  </si>
  <si>
    <t>Demi-fond</t>
  </si>
  <si>
    <t>Hauteur</t>
  </si>
  <si>
    <t>Javelot</t>
  </si>
  <si>
    <t>Haies</t>
  </si>
  <si>
    <t>Multi-athlé</t>
  </si>
  <si>
    <t>Relais-vitesse</t>
  </si>
  <si>
    <t>Multibond</t>
  </si>
  <si>
    <t>Natation longue</t>
  </si>
  <si>
    <t>Natation de vitesse</t>
  </si>
  <si>
    <t>Course d'orientation</t>
  </si>
  <si>
    <t>Canöé-kayak</t>
  </si>
  <si>
    <t>VTT</t>
  </si>
  <si>
    <t>Aérobic</t>
  </si>
  <si>
    <t>Acrosport</t>
  </si>
  <si>
    <t>Gym. Rythmique</t>
  </si>
  <si>
    <t>Gym. Sportive</t>
  </si>
  <si>
    <t>Arts du cirque</t>
  </si>
  <si>
    <t>Danse</t>
  </si>
  <si>
    <t>Basket-ball</t>
  </si>
  <si>
    <t>Football</t>
  </si>
  <si>
    <t>Handball</t>
  </si>
  <si>
    <t>Rugby</t>
  </si>
  <si>
    <t>Volley-ball</t>
  </si>
  <si>
    <t>Ultimate</t>
  </si>
  <si>
    <t>Badminton</t>
  </si>
  <si>
    <t>Tennis de table</t>
  </si>
  <si>
    <t>Lutte</t>
  </si>
  <si>
    <t>Judo</t>
  </si>
  <si>
    <t>Boxe française</t>
  </si>
  <si>
    <t>Rappel de la classification des activités</t>
  </si>
  <si>
    <t>Escalade</t>
  </si>
  <si>
    <t>6e 1</t>
  </si>
  <si>
    <t>Clarisse</t>
  </si>
  <si>
    <t>Leo</t>
  </si>
  <si>
    <t>Kevin</t>
  </si>
  <si>
    <t>Byron</t>
  </si>
  <si>
    <t>Dylan</t>
  </si>
  <si>
    <t>Alexis</t>
  </si>
  <si>
    <t>Dominique</t>
  </si>
  <si>
    <t>Chloé</t>
  </si>
  <si>
    <t>Alexandra</t>
  </si>
  <si>
    <t>Esteban</t>
  </si>
  <si>
    <t>Théo</t>
  </si>
  <si>
    <t>Kévin</t>
  </si>
  <si>
    <t>Steve</t>
  </si>
  <si>
    <t>Julie</t>
  </si>
  <si>
    <t>Sephora</t>
  </si>
  <si>
    <t>Thiffany</t>
  </si>
  <si>
    <t>6e 2</t>
  </si>
  <si>
    <t>Maud</t>
  </si>
  <si>
    <t>Victor</t>
  </si>
  <si>
    <t>Maeva</t>
  </si>
  <si>
    <t>Line</t>
  </si>
  <si>
    <t>Tom</t>
  </si>
  <si>
    <t>Emma</t>
  </si>
  <si>
    <t>Océane</t>
  </si>
  <si>
    <t>Nicolas</t>
  </si>
  <si>
    <t>Steven</t>
  </si>
  <si>
    <t>Alexandre</t>
  </si>
  <si>
    <t>Lisa</t>
  </si>
  <si>
    <t>Emilie</t>
  </si>
  <si>
    <t>Gaelle</t>
  </si>
  <si>
    <t>Quentin</t>
  </si>
  <si>
    <t>Dorian</t>
  </si>
  <si>
    <t>Anais</t>
  </si>
  <si>
    <t>Adrien</t>
  </si>
  <si>
    <t>Pedro</t>
  </si>
  <si>
    <t>Ilona</t>
  </si>
  <si>
    <t>Valentin</t>
  </si>
  <si>
    <t>Simon</t>
  </si>
  <si>
    <t>6e 3</t>
  </si>
  <si>
    <t>Baptiste</t>
  </si>
  <si>
    <t>Agathe</t>
  </si>
  <si>
    <t>Hugo</t>
  </si>
  <si>
    <t>Maeve</t>
  </si>
  <si>
    <t>Jules</t>
  </si>
  <si>
    <t>Antoine</t>
  </si>
  <si>
    <t>Lucas</t>
  </si>
  <si>
    <t>Léo</t>
  </si>
  <si>
    <t>Shirley</t>
  </si>
  <si>
    <t>Marie</t>
  </si>
  <si>
    <t>Maxence</t>
  </si>
  <si>
    <t>Anna</t>
  </si>
  <si>
    <t>Jeoffray</t>
  </si>
  <si>
    <t>Christopher</t>
  </si>
  <si>
    <t>Romane</t>
  </si>
  <si>
    <t>Manon</t>
  </si>
  <si>
    <t>Célestine</t>
  </si>
  <si>
    <t>Cloé</t>
  </si>
  <si>
    <t>Jade</t>
  </si>
  <si>
    <t>6e 4</t>
  </si>
  <si>
    <t>Rachel</t>
  </si>
  <si>
    <t>Mina</t>
  </si>
  <si>
    <t>Cindy</t>
  </si>
  <si>
    <t>Paul</t>
  </si>
  <si>
    <t>Lauranne</t>
  </si>
  <si>
    <t>Melissa</t>
  </si>
  <si>
    <t>Margaux</t>
  </si>
  <si>
    <t>Mathis</t>
  </si>
  <si>
    <t>Madison</t>
  </si>
  <si>
    <t>Oceane</t>
  </si>
  <si>
    <t>Arthur</t>
  </si>
  <si>
    <t>Julien</t>
  </si>
  <si>
    <t>Matthieu</t>
  </si>
  <si>
    <t>Tess</t>
  </si>
  <si>
    <t>Axel</t>
  </si>
  <si>
    <t>Lucia</t>
  </si>
  <si>
    <t>Leopold</t>
  </si>
  <si>
    <t>Bérénice</t>
  </si>
  <si>
    <t>Thomas</t>
  </si>
  <si>
    <t>Camille</t>
  </si>
  <si>
    <t>6e 5</t>
  </si>
  <si>
    <t>Barnabé</t>
  </si>
  <si>
    <t>Lola</t>
  </si>
  <si>
    <t>Laura</t>
  </si>
  <si>
    <t>Guillaume</t>
  </si>
  <si>
    <t>Kim</t>
  </si>
  <si>
    <t>Laëtitia</t>
  </si>
  <si>
    <t>Aïcha</t>
  </si>
  <si>
    <t>Julia</t>
  </si>
  <si>
    <t>Joanna</t>
  </si>
  <si>
    <t>Clothilde</t>
  </si>
  <si>
    <t>Elisa</t>
  </si>
  <si>
    <t>Lea</t>
  </si>
  <si>
    <t>Pauline</t>
  </si>
  <si>
    <t>Samuel</t>
  </si>
  <si>
    <t>Marius</t>
  </si>
  <si>
    <t>Martin</t>
  </si>
  <si>
    <t>Sacha</t>
  </si>
  <si>
    <t>6e 6</t>
  </si>
  <si>
    <t>Justine</t>
  </si>
  <si>
    <t>Jordan</t>
  </si>
  <si>
    <t>Lilou</t>
  </si>
  <si>
    <t>Lyse</t>
  </si>
  <si>
    <t>Amélie</t>
  </si>
  <si>
    <t>Jeremy</t>
  </si>
  <si>
    <t>Ophelie</t>
  </si>
  <si>
    <t>Jean- Philippe</t>
  </si>
  <si>
    <t>Angele</t>
  </si>
  <si>
    <t>Remy</t>
  </si>
  <si>
    <t>Alex</t>
  </si>
  <si>
    <t>Aubin</t>
  </si>
  <si>
    <t>Sohane</t>
  </si>
  <si>
    <t>Marine</t>
  </si>
  <si>
    <t>F</t>
  </si>
  <si>
    <t>G</t>
  </si>
  <si>
    <t>Niv 1 non atteint</t>
  </si>
  <si>
    <t>Niv 1 atteint</t>
  </si>
  <si>
    <t>Niv 2 atteint</t>
  </si>
  <si>
    <t>Récapitulatif par activité</t>
  </si>
  <si>
    <t>Filles</t>
  </si>
  <si>
    <t>Garçons</t>
  </si>
  <si>
    <t>Récapitulatif par APSA (nombre d'élèves)</t>
  </si>
  <si>
    <t>Récapitulatif par APSA  (%)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</si>
</sst>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6" xfId="0" applyFill="1" applyBorder="1"/>
    <xf numFmtId="0" fontId="1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27"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 sz="1200"/>
              <a:t>Récapitulatif des Niveaux atteints par les élèves selon les APSA (nombre d'élèves</a:t>
            </a:r>
            <a:r>
              <a:rPr lang="fr-FR" sz="1200" baseline="0"/>
              <a:t> par niveau)</a:t>
            </a:r>
            <a:endParaRPr lang="fr-FR" sz="12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Explications!$C$135:$D$135</c:f>
              <c:strCache>
                <c:ptCount val="1"/>
                <c:pt idx="0">
                  <c:v>Niv 1 non atteint</c:v>
                </c:pt>
              </c:strCache>
            </c:strRef>
          </c:tx>
          <c:cat>
            <c:strRef>
              <c:f>Explications!$E$134:$Q$134</c:f>
              <c:strCache>
                <c:ptCount val="13"/>
                <c:pt idx="0">
                  <c:v>Multi-athlé</c:v>
                </c:pt>
                <c:pt idx="1">
                  <c:v>0</c:v>
                </c:pt>
                <c:pt idx="2">
                  <c:v>0</c:v>
                </c:pt>
                <c:pt idx="3">
                  <c:v>Natation de vitesse</c:v>
                </c:pt>
                <c:pt idx="4">
                  <c:v>Course d'orientation</c:v>
                </c:pt>
                <c:pt idx="5">
                  <c:v>Acrosport</c:v>
                </c:pt>
                <c:pt idx="6">
                  <c:v>0</c:v>
                </c:pt>
                <c:pt idx="7">
                  <c:v>Danse</c:v>
                </c:pt>
                <c:pt idx="8">
                  <c:v>Rugby</c:v>
                </c:pt>
                <c:pt idx="9">
                  <c:v>0</c:v>
                </c:pt>
                <c:pt idx="10">
                  <c:v>0</c:v>
                </c:pt>
                <c:pt idx="11">
                  <c:v>Badminton</c:v>
                </c:pt>
                <c:pt idx="12">
                  <c:v>0</c:v>
                </c:pt>
              </c:strCache>
            </c:strRef>
          </c:cat>
          <c:val>
            <c:numRef>
              <c:f>Explications!$E$135:$Q$135</c:f>
              <c:numCache>
                <c:formatCode>General</c:formatCode>
                <c:ptCount val="13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34</c:v>
                </c:pt>
                <c:pt idx="4">
                  <c:v>31</c:v>
                </c:pt>
                <c:pt idx="5">
                  <c:v>30</c:v>
                </c:pt>
                <c:pt idx="6">
                  <c:v>0</c:v>
                </c:pt>
                <c:pt idx="7">
                  <c:v>31</c:v>
                </c:pt>
                <c:pt idx="8">
                  <c:v>28</c:v>
                </c:pt>
                <c:pt idx="9">
                  <c:v>0</c:v>
                </c:pt>
                <c:pt idx="10">
                  <c:v>0</c:v>
                </c:pt>
                <c:pt idx="11">
                  <c:v>27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strRef>
              <c:f>Explications!$C$136:$D$136</c:f>
              <c:strCache>
                <c:ptCount val="1"/>
                <c:pt idx="0">
                  <c:v>Niv 1 atteint</c:v>
                </c:pt>
              </c:strCache>
            </c:strRef>
          </c:tx>
          <c:cat>
            <c:strRef>
              <c:f>Explications!$E$134:$Q$134</c:f>
              <c:strCache>
                <c:ptCount val="13"/>
                <c:pt idx="0">
                  <c:v>Multi-athlé</c:v>
                </c:pt>
                <c:pt idx="1">
                  <c:v>0</c:v>
                </c:pt>
                <c:pt idx="2">
                  <c:v>0</c:v>
                </c:pt>
                <c:pt idx="3">
                  <c:v>Natation de vitesse</c:v>
                </c:pt>
                <c:pt idx="4">
                  <c:v>Course d'orientation</c:v>
                </c:pt>
                <c:pt idx="5">
                  <c:v>Acrosport</c:v>
                </c:pt>
                <c:pt idx="6">
                  <c:v>0</c:v>
                </c:pt>
                <c:pt idx="7">
                  <c:v>Danse</c:v>
                </c:pt>
                <c:pt idx="8">
                  <c:v>Rugby</c:v>
                </c:pt>
                <c:pt idx="9">
                  <c:v>0</c:v>
                </c:pt>
                <c:pt idx="10">
                  <c:v>0</c:v>
                </c:pt>
                <c:pt idx="11">
                  <c:v>Badminton</c:v>
                </c:pt>
                <c:pt idx="12">
                  <c:v>0</c:v>
                </c:pt>
              </c:strCache>
            </c:strRef>
          </c:cat>
          <c:val>
            <c:numRef>
              <c:f>Explications!$E$136:$Q$136</c:f>
              <c:numCache>
                <c:formatCode>General</c:formatCode>
                <c:ptCount val="13"/>
                <c:pt idx="0">
                  <c:v>50</c:v>
                </c:pt>
                <c:pt idx="1">
                  <c:v>0</c:v>
                </c:pt>
                <c:pt idx="2">
                  <c:v>0</c:v>
                </c:pt>
                <c:pt idx="3">
                  <c:v>44</c:v>
                </c:pt>
                <c:pt idx="4">
                  <c:v>55</c:v>
                </c:pt>
                <c:pt idx="5">
                  <c:v>56</c:v>
                </c:pt>
                <c:pt idx="6">
                  <c:v>0</c:v>
                </c:pt>
                <c:pt idx="7">
                  <c:v>54</c:v>
                </c:pt>
                <c:pt idx="8">
                  <c:v>45</c:v>
                </c:pt>
                <c:pt idx="9">
                  <c:v>0</c:v>
                </c:pt>
                <c:pt idx="10">
                  <c:v>0</c:v>
                </c:pt>
                <c:pt idx="11">
                  <c:v>57</c:v>
                </c:pt>
                <c:pt idx="12">
                  <c:v>0</c:v>
                </c:pt>
              </c:numCache>
            </c:numRef>
          </c:val>
        </c:ser>
        <c:ser>
          <c:idx val="2"/>
          <c:order val="2"/>
          <c:tx>
            <c:strRef>
              <c:f>Explications!$C$137:$D$137</c:f>
              <c:strCache>
                <c:ptCount val="1"/>
                <c:pt idx="0">
                  <c:v>Niv 2 atteint</c:v>
                </c:pt>
              </c:strCache>
            </c:strRef>
          </c:tx>
          <c:cat>
            <c:strRef>
              <c:f>Explications!$E$134:$Q$134</c:f>
              <c:strCache>
                <c:ptCount val="13"/>
                <c:pt idx="0">
                  <c:v>Multi-athlé</c:v>
                </c:pt>
                <c:pt idx="1">
                  <c:v>0</c:v>
                </c:pt>
                <c:pt idx="2">
                  <c:v>0</c:v>
                </c:pt>
                <c:pt idx="3">
                  <c:v>Natation de vitesse</c:v>
                </c:pt>
                <c:pt idx="4">
                  <c:v>Course d'orientation</c:v>
                </c:pt>
                <c:pt idx="5">
                  <c:v>Acrosport</c:v>
                </c:pt>
                <c:pt idx="6">
                  <c:v>0</c:v>
                </c:pt>
                <c:pt idx="7">
                  <c:v>Danse</c:v>
                </c:pt>
                <c:pt idx="8">
                  <c:v>Rugby</c:v>
                </c:pt>
                <c:pt idx="9">
                  <c:v>0</c:v>
                </c:pt>
                <c:pt idx="10">
                  <c:v>0</c:v>
                </c:pt>
                <c:pt idx="11">
                  <c:v>Badminton</c:v>
                </c:pt>
                <c:pt idx="12">
                  <c:v>0</c:v>
                </c:pt>
              </c:strCache>
            </c:strRef>
          </c:cat>
          <c:val>
            <c:numRef>
              <c:f>Explications!$E$137:$Q$137</c:f>
              <c:numCache>
                <c:formatCode>General</c:formatCode>
                <c:ptCount val="13"/>
                <c:pt idx="0">
                  <c:v>53</c:v>
                </c:pt>
                <c:pt idx="1">
                  <c:v>0</c:v>
                </c:pt>
                <c:pt idx="2">
                  <c:v>0</c:v>
                </c:pt>
                <c:pt idx="3">
                  <c:v>50</c:v>
                </c:pt>
                <c:pt idx="4">
                  <c:v>42</c:v>
                </c:pt>
                <c:pt idx="5">
                  <c:v>42</c:v>
                </c:pt>
                <c:pt idx="6">
                  <c:v>0</c:v>
                </c:pt>
                <c:pt idx="7">
                  <c:v>43</c:v>
                </c:pt>
                <c:pt idx="8">
                  <c:v>55</c:v>
                </c:pt>
                <c:pt idx="9">
                  <c:v>0</c:v>
                </c:pt>
                <c:pt idx="10">
                  <c:v>0</c:v>
                </c:pt>
                <c:pt idx="11">
                  <c:v>44</c:v>
                </c:pt>
                <c:pt idx="12">
                  <c:v>0</c:v>
                </c:pt>
              </c:numCache>
            </c:numRef>
          </c:val>
        </c:ser>
        <c:axId val="113853952"/>
        <c:axId val="113855488"/>
      </c:barChart>
      <c:catAx>
        <c:axId val="113853952"/>
        <c:scaling>
          <c:orientation val="minMax"/>
        </c:scaling>
        <c:axPos val="b"/>
        <c:tickLblPos val="nextTo"/>
        <c:txPr>
          <a:bodyPr rot="-2700000" vert="horz"/>
          <a:lstStyle/>
          <a:p>
            <a:pPr>
              <a:defRPr b="0"/>
            </a:pPr>
            <a:endParaRPr lang="fr-FR"/>
          </a:p>
        </c:txPr>
        <c:crossAx val="113855488"/>
        <c:crosses val="autoZero"/>
        <c:auto val="1"/>
        <c:lblAlgn val="ctr"/>
        <c:lblOffset val="100"/>
      </c:catAx>
      <c:valAx>
        <c:axId val="113855488"/>
        <c:scaling>
          <c:orientation val="minMax"/>
        </c:scaling>
        <c:axPos val="l"/>
        <c:majorGridlines/>
        <c:numFmt formatCode="General" sourceLinked="1"/>
        <c:tickLblPos val="nextTo"/>
        <c:crossAx val="1138539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 sz="1200"/>
              <a:t>Récapitulatif des niveaux atteints par les élèves selon les</a:t>
            </a:r>
            <a:r>
              <a:rPr lang="fr-FR" sz="1200" baseline="0"/>
              <a:t> APSA (% d'élèves)</a:t>
            </a:r>
            <a:endParaRPr lang="fr-FR" sz="12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'6ème 2013-14'!$C$150:$D$150</c:f>
              <c:strCache>
                <c:ptCount val="1"/>
                <c:pt idx="0">
                  <c:v>Niv 1 non atteint</c:v>
                </c:pt>
              </c:strCache>
            </c:strRef>
          </c:tx>
          <c:cat>
            <c:numRef>
              <c:f>'6ème 2013-14'!$E$149:$Q$149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'6ème 2013-14'!$E$150:$Q$150</c:f>
              <c:numCache>
                <c:formatCode>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strRef>
              <c:f>'6ème 2013-14'!$C$151:$D$151</c:f>
              <c:strCache>
                <c:ptCount val="1"/>
                <c:pt idx="0">
                  <c:v>Niv 1 atteint</c:v>
                </c:pt>
              </c:strCache>
            </c:strRef>
          </c:tx>
          <c:cat>
            <c:numRef>
              <c:f>'6ème 2013-14'!$E$149:$Q$149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'6ème 2013-14'!$E$151:$Q$151</c:f>
              <c:numCache>
                <c:formatCode>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"/>
          <c:order val="2"/>
          <c:tx>
            <c:strRef>
              <c:f>'6ème 2013-14'!$C$152:$D$152</c:f>
              <c:strCache>
                <c:ptCount val="1"/>
                <c:pt idx="0">
                  <c:v>Niv 2 atteint</c:v>
                </c:pt>
              </c:strCache>
            </c:strRef>
          </c:tx>
          <c:cat>
            <c:numRef>
              <c:f>'6ème 2013-14'!$E$149:$Q$149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'6ème 2013-14'!$E$152:$Q$152</c:f>
              <c:numCache>
                <c:formatCode>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axId val="109010304"/>
        <c:axId val="111449216"/>
      </c:barChart>
      <c:catAx>
        <c:axId val="109010304"/>
        <c:scaling>
          <c:orientation val="minMax"/>
        </c:scaling>
        <c:axPos val="b"/>
        <c:numFmt formatCode="General" sourceLinked="1"/>
        <c:tickLblPos val="nextTo"/>
        <c:crossAx val="111449216"/>
        <c:crosses val="autoZero"/>
        <c:auto val="1"/>
        <c:lblAlgn val="ctr"/>
        <c:lblOffset val="100"/>
      </c:catAx>
      <c:valAx>
        <c:axId val="111449216"/>
        <c:scaling>
          <c:orientation val="minMax"/>
        </c:scaling>
        <c:axPos val="l"/>
        <c:majorGridlines/>
        <c:numFmt formatCode="0.00" sourceLinked="1"/>
        <c:tickLblPos val="nextTo"/>
        <c:crossAx val="1090103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 algn="ctr">
              <a:defRPr/>
            </a:pPr>
            <a:r>
              <a:rPr lang="fr-FR" sz="1200" b="1" i="0" baseline="0"/>
              <a:t>Récapitulatif des niveaux atteints par les filles selon les APSA (% d'élèves)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'6ème 2013-14'!$C$155:$D$155</c:f>
              <c:strCache>
                <c:ptCount val="1"/>
                <c:pt idx="0">
                  <c:v>Niv 1 non atteint</c:v>
                </c:pt>
              </c:strCache>
            </c:strRef>
          </c:tx>
          <c:cat>
            <c:numRef>
              <c:f>'6ème 2013-14'!$E$154:$Q$154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'6ème 2013-14'!$E$155:$Q$155</c:f>
              <c:numCache>
                <c:formatCode>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strRef>
              <c:f>'6ème 2013-14'!$C$156:$D$156</c:f>
              <c:strCache>
                <c:ptCount val="1"/>
                <c:pt idx="0">
                  <c:v>Niv 1 atteint</c:v>
                </c:pt>
              </c:strCache>
            </c:strRef>
          </c:tx>
          <c:cat>
            <c:numRef>
              <c:f>'6ème 2013-14'!$E$154:$Q$154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'6ème 2013-14'!$E$156:$Q$156</c:f>
              <c:numCache>
                <c:formatCode>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"/>
          <c:order val="2"/>
          <c:tx>
            <c:strRef>
              <c:f>'6ème 2013-14'!$C$157:$D$157</c:f>
              <c:strCache>
                <c:ptCount val="1"/>
                <c:pt idx="0">
                  <c:v>Niv 2 atteint</c:v>
                </c:pt>
              </c:strCache>
            </c:strRef>
          </c:tx>
          <c:cat>
            <c:numRef>
              <c:f>'6ème 2013-14'!$E$154:$Q$154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'6ème 2013-14'!$E$157:$Q$157</c:f>
              <c:numCache>
                <c:formatCode>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axId val="115364608"/>
        <c:axId val="115381760"/>
      </c:barChart>
      <c:catAx>
        <c:axId val="115364608"/>
        <c:scaling>
          <c:orientation val="minMax"/>
        </c:scaling>
        <c:axPos val="b"/>
        <c:numFmt formatCode="General" sourceLinked="1"/>
        <c:tickLblPos val="nextTo"/>
        <c:crossAx val="115381760"/>
        <c:crosses val="autoZero"/>
        <c:auto val="1"/>
        <c:lblAlgn val="ctr"/>
        <c:lblOffset val="100"/>
      </c:catAx>
      <c:valAx>
        <c:axId val="115381760"/>
        <c:scaling>
          <c:orientation val="minMax"/>
        </c:scaling>
        <c:axPos val="l"/>
        <c:majorGridlines/>
        <c:numFmt formatCode="0.00" sourceLinked="1"/>
        <c:tickLblPos val="nextTo"/>
        <c:crossAx val="1153646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 algn="ctr">
              <a:defRPr/>
            </a:pPr>
            <a:r>
              <a:rPr lang="fr-FR" sz="1200" b="1" i="0" baseline="0"/>
              <a:t>Récapitulatif des niveaux atteints par les garçons selon les APSA (% d'élèves)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'6ème 2013-14'!$C$160:$D$160</c:f>
              <c:strCache>
                <c:ptCount val="1"/>
                <c:pt idx="0">
                  <c:v>Niv 1 non atteint</c:v>
                </c:pt>
              </c:strCache>
            </c:strRef>
          </c:tx>
          <c:cat>
            <c:numRef>
              <c:f>'6ème 2013-14'!$E$159:$Q$159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'6ème 2013-14'!$E$160:$Q$160</c:f>
              <c:numCache>
                <c:formatCode>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strRef>
              <c:f>'6ème 2013-14'!$C$161:$D$161</c:f>
              <c:strCache>
                <c:ptCount val="1"/>
                <c:pt idx="0">
                  <c:v>Niv 1 atteint</c:v>
                </c:pt>
              </c:strCache>
            </c:strRef>
          </c:tx>
          <c:cat>
            <c:numRef>
              <c:f>'6ème 2013-14'!$E$159:$Q$159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'6ème 2013-14'!$E$161:$Q$161</c:f>
              <c:numCache>
                <c:formatCode>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"/>
          <c:order val="2"/>
          <c:tx>
            <c:strRef>
              <c:f>'6ème 2013-14'!$C$162:$D$162</c:f>
              <c:strCache>
                <c:ptCount val="1"/>
                <c:pt idx="0">
                  <c:v>Niv 2 atteint</c:v>
                </c:pt>
              </c:strCache>
            </c:strRef>
          </c:tx>
          <c:cat>
            <c:numRef>
              <c:f>'6ème 2013-14'!$E$159:$Q$159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'6ème 2013-14'!$E$162:$Q$162</c:f>
              <c:numCache>
                <c:formatCode>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axId val="129566208"/>
        <c:axId val="129568128"/>
      </c:barChart>
      <c:catAx>
        <c:axId val="129566208"/>
        <c:scaling>
          <c:orientation val="minMax"/>
        </c:scaling>
        <c:axPos val="b"/>
        <c:numFmt formatCode="General" sourceLinked="1"/>
        <c:tickLblPos val="nextTo"/>
        <c:crossAx val="129568128"/>
        <c:crosses val="autoZero"/>
        <c:auto val="1"/>
        <c:lblAlgn val="ctr"/>
        <c:lblOffset val="100"/>
      </c:catAx>
      <c:valAx>
        <c:axId val="129568128"/>
        <c:scaling>
          <c:orientation val="minMax"/>
        </c:scaling>
        <c:axPos val="l"/>
        <c:majorGridlines/>
        <c:numFmt formatCode="0.00" sourceLinked="1"/>
        <c:tickLblPos val="nextTo"/>
        <c:crossAx val="1295662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 sz="1200"/>
              <a:t>Récapitulatif des niveaux atteints par les filles selon les APSA </a:t>
            </a:r>
            <a:r>
              <a:rPr lang="fr-FR" sz="1200" b="1" i="0" u="none" strike="noStrike" baseline="0"/>
              <a:t>(nombre d'élèves par niveau)</a:t>
            </a:r>
            <a:endParaRPr lang="en-US" sz="1200"/>
          </a:p>
        </c:rich>
      </c:tx>
      <c:layout/>
    </c:title>
    <c:plotArea>
      <c:layout>
        <c:manualLayout>
          <c:layoutTarget val="inner"/>
          <c:xMode val="edge"/>
          <c:yMode val="edge"/>
          <c:x val="9.8933536533739735E-2"/>
          <c:y val="0.15038818777789775"/>
          <c:w val="0.64325452641365521"/>
          <c:h val="0.5574206306403483"/>
        </c:manualLayout>
      </c:layout>
      <c:barChart>
        <c:barDir val="col"/>
        <c:grouping val="clustered"/>
        <c:ser>
          <c:idx val="0"/>
          <c:order val="0"/>
          <c:tx>
            <c:strRef>
              <c:f>Explications!$A$140:$D$140</c:f>
              <c:strCache>
                <c:ptCount val="1"/>
                <c:pt idx="0">
                  <c:v>Filles Niv 1 non atteint</c:v>
                </c:pt>
              </c:strCache>
            </c:strRef>
          </c:tx>
          <c:cat>
            <c:strRef>
              <c:f>Explications!$E$139:$Q$139</c:f>
              <c:strCache>
                <c:ptCount val="13"/>
                <c:pt idx="0">
                  <c:v>Multi-athlé</c:v>
                </c:pt>
                <c:pt idx="1">
                  <c:v>0</c:v>
                </c:pt>
                <c:pt idx="2">
                  <c:v>0</c:v>
                </c:pt>
                <c:pt idx="3">
                  <c:v>Natation de vitesse</c:v>
                </c:pt>
                <c:pt idx="4">
                  <c:v>Course d'orientation</c:v>
                </c:pt>
                <c:pt idx="5">
                  <c:v>Acrosport</c:v>
                </c:pt>
                <c:pt idx="6">
                  <c:v>0</c:v>
                </c:pt>
                <c:pt idx="7">
                  <c:v>Danse</c:v>
                </c:pt>
                <c:pt idx="8">
                  <c:v>Rugby</c:v>
                </c:pt>
                <c:pt idx="9">
                  <c:v>0</c:v>
                </c:pt>
                <c:pt idx="10">
                  <c:v>0</c:v>
                </c:pt>
                <c:pt idx="11">
                  <c:v>Badminton</c:v>
                </c:pt>
                <c:pt idx="12">
                  <c:v>0</c:v>
                </c:pt>
              </c:strCache>
            </c:strRef>
          </c:cat>
          <c:val>
            <c:numRef>
              <c:f>Explications!$E$140:$Q$140</c:f>
              <c:numCache>
                <c:formatCode>General</c:formatCode>
                <c:ptCount val="13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18</c:v>
                </c:pt>
                <c:pt idx="4">
                  <c:v>14</c:v>
                </c:pt>
                <c:pt idx="5">
                  <c:v>14</c:v>
                </c:pt>
                <c:pt idx="6">
                  <c:v>0</c:v>
                </c:pt>
                <c:pt idx="7">
                  <c:v>15</c:v>
                </c:pt>
                <c:pt idx="8">
                  <c:v>15</c:v>
                </c:pt>
                <c:pt idx="9">
                  <c:v>0</c:v>
                </c:pt>
                <c:pt idx="10">
                  <c:v>0</c:v>
                </c:pt>
                <c:pt idx="11">
                  <c:v>15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strRef>
              <c:f>Explications!$A$141:$D$141</c:f>
              <c:strCache>
                <c:ptCount val="1"/>
                <c:pt idx="0">
                  <c:v>Filles Niv 1 atteint</c:v>
                </c:pt>
              </c:strCache>
            </c:strRef>
          </c:tx>
          <c:cat>
            <c:strRef>
              <c:f>Explications!$E$139:$Q$139</c:f>
              <c:strCache>
                <c:ptCount val="13"/>
                <c:pt idx="0">
                  <c:v>Multi-athlé</c:v>
                </c:pt>
                <c:pt idx="1">
                  <c:v>0</c:v>
                </c:pt>
                <c:pt idx="2">
                  <c:v>0</c:v>
                </c:pt>
                <c:pt idx="3">
                  <c:v>Natation de vitesse</c:v>
                </c:pt>
                <c:pt idx="4">
                  <c:v>Course d'orientation</c:v>
                </c:pt>
                <c:pt idx="5">
                  <c:v>Acrosport</c:v>
                </c:pt>
                <c:pt idx="6">
                  <c:v>0</c:v>
                </c:pt>
                <c:pt idx="7">
                  <c:v>Danse</c:v>
                </c:pt>
                <c:pt idx="8">
                  <c:v>Rugby</c:v>
                </c:pt>
                <c:pt idx="9">
                  <c:v>0</c:v>
                </c:pt>
                <c:pt idx="10">
                  <c:v>0</c:v>
                </c:pt>
                <c:pt idx="11">
                  <c:v>Badminton</c:v>
                </c:pt>
                <c:pt idx="12">
                  <c:v>0</c:v>
                </c:pt>
              </c:strCache>
            </c:strRef>
          </c:cat>
          <c:val>
            <c:numRef>
              <c:f>Explications!$E$141:$Q$141</c:f>
              <c:numCache>
                <c:formatCode>General</c:formatCode>
                <c:ptCount val="13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20</c:v>
                </c:pt>
                <c:pt idx="4">
                  <c:v>27</c:v>
                </c:pt>
                <c:pt idx="5">
                  <c:v>28</c:v>
                </c:pt>
                <c:pt idx="6">
                  <c:v>0</c:v>
                </c:pt>
                <c:pt idx="7">
                  <c:v>24</c:v>
                </c:pt>
                <c:pt idx="8">
                  <c:v>27</c:v>
                </c:pt>
                <c:pt idx="9">
                  <c:v>0</c:v>
                </c:pt>
                <c:pt idx="10">
                  <c:v>0</c:v>
                </c:pt>
                <c:pt idx="11">
                  <c:v>23</c:v>
                </c:pt>
                <c:pt idx="12">
                  <c:v>0</c:v>
                </c:pt>
              </c:numCache>
            </c:numRef>
          </c:val>
        </c:ser>
        <c:ser>
          <c:idx val="2"/>
          <c:order val="2"/>
          <c:tx>
            <c:strRef>
              <c:f>Explications!$A$142:$D$142</c:f>
              <c:strCache>
                <c:ptCount val="1"/>
                <c:pt idx="0">
                  <c:v>Filles Niv 2 atteint</c:v>
                </c:pt>
              </c:strCache>
            </c:strRef>
          </c:tx>
          <c:cat>
            <c:strRef>
              <c:f>Explications!$E$139:$Q$139</c:f>
              <c:strCache>
                <c:ptCount val="13"/>
                <c:pt idx="0">
                  <c:v>Multi-athlé</c:v>
                </c:pt>
                <c:pt idx="1">
                  <c:v>0</c:v>
                </c:pt>
                <c:pt idx="2">
                  <c:v>0</c:v>
                </c:pt>
                <c:pt idx="3">
                  <c:v>Natation de vitesse</c:v>
                </c:pt>
                <c:pt idx="4">
                  <c:v>Course d'orientation</c:v>
                </c:pt>
                <c:pt idx="5">
                  <c:v>Acrosport</c:v>
                </c:pt>
                <c:pt idx="6">
                  <c:v>0</c:v>
                </c:pt>
                <c:pt idx="7">
                  <c:v>Danse</c:v>
                </c:pt>
                <c:pt idx="8">
                  <c:v>Rugby</c:v>
                </c:pt>
                <c:pt idx="9">
                  <c:v>0</c:v>
                </c:pt>
                <c:pt idx="10">
                  <c:v>0</c:v>
                </c:pt>
                <c:pt idx="11">
                  <c:v>Badminton</c:v>
                </c:pt>
                <c:pt idx="12">
                  <c:v>0</c:v>
                </c:pt>
              </c:strCache>
            </c:strRef>
          </c:cat>
          <c:val>
            <c:numRef>
              <c:f>Explications!$E$142:$Q$142</c:f>
              <c:numCache>
                <c:formatCode>General</c:formatCode>
                <c:ptCount val="13"/>
                <c:pt idx="0">
                  <c:v>27</c:v>
                </c:pt>
                <c:pt idx="1">
                  <c:v>0</c:v>
                </c:pt>
                <c:pt idx="2">
                  <c:v>0</c:v>
                </c:pt>
                <c:pt idx="3">
                  <c:v>25</c:v>
                </c:pt>
                <c:pt idx="4">
                  <c:v>22</c:v>
                </c:pt>
                <c:pt idx="5">
                  <c:v>21</c:v>
                </c:pt>
                <c:pt idx="6">
                  <c:v>0</c:v>
                </c:pt>
                <c:pt idx="7">
                  <c:v>24</c:v>
                </c:pt>
                <c:pt idx="8">
                  <c:v>21</c:v>
                </c:pt>
                <c:pt idx="9">
                  <c:v>0</c:v>
                </c:pt>
                <c:pt idx="10">
                  <c:v>0</c:v>
                </c:pt>
                <c:pt idx="11">
                  <c:v>25</c:v>
                </c:pt>
                <c:pt idx="12">
                  <c:v>0</c:v>
                </c:pt>
              </c:numCache>
            </c:numRef>
          </c:val>
        </c:ser>
        <c:axId val="114551808"/>
        <c:axId val="114578560"/>
      </c:barChart>
      <c:catAx>
        <c:axId val="114551808"/>
        <c:scaling>
          <c:orientation val="minMax"/>
        </c:scaling>
        <c:axPos val="b"/>
        <c:tickLblPos val="nextTo"/>
        <c:txPr>
          <a:bodyPr rot="-2700000" vert="horz"/>
          <a:lstStyle/>
          <a:p>
            <a:pPr>
              <a:defRPr b="0"/>
            </a:pPr>
            <a:endParaRPr lang="fr-FR"/>
          </a:p>
        </c:txPr>
        <c:crossAx val="114578560"/>
        <c:crosses val="autoZero"/>
        <c:auto val="1"/>
        <c:lblAlgn val="ctr"/>
        <c:lblOffset val="100"/>
      </c:catAx>
      <c:valAx>
        <c:axId val="114578560"/>
        <c:scaling>
          <c:orientation val="minMax"/>
        </c:scaling>
        <c:axPos val="l"/>
        <c:majorGridlines/>
        <c:numFmt formatCode="General" sourceLinked="1"/>
        <c:tickLblPos val="nextTo"/>
        <c:crossAx val="1145518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 sz="1200"/>
              <a:t>Récapitulatif des niveaux atteints par les garçons selon les APSA </a:t>
            </a:r>
            <a:r>
              <a:rPr lang="fr-FR" sz="1200" b="1" i="0" u="none" strike="noStrike" baseline="0"/>
              <a:t>(nombre d'élèves par niveau)</a:t>
            </a:r>
            <a:endParaRPr lang="en-US" sz="1200"/>
          </a:p>
        </c:rich>
      </c:tx>
      <c:layout>
        <c:manualLayout>
          <c:xMode val="edge"/>
          <c:yMode val="edge"/>
          <c:x val="0.10960744037430104"/>
          <c:y val="2.0879945247099709E-2"/>
        </c:manualLayout>
      </c:layout>
    </c:title>
    <c:plotArea>
      <c:layout>
        <c:manualLayout>
          <c:layoutTarget val="inner"/>
          <c:xMode val="edge"/>
          <c:yMode val="edge"/>
          <c:x val="7.9494845752976537E-2"/>
          <c:y val="0.10555055333345292"/>
          <c:w val="0.60464890258282977"/>
          <c:h val="0.58773781978847173"/>
        </c:manualLayout>
      </c:layout>
      <c:barChart>
        <c:barDir val="col"/>
        <c:grouping val="clustered"/>
        <c:ser>
          <c:idx val="0"/>
          <c:order val="0"/>
          <c:tx>
            <c:strRef>
              <c:f>Explications!$A$145:$D$145</c:f>
              <c:strCache>
                <c:ptCount val="1"/>
                <c:pt idx="0">
                  <c:v>Garçons Niv 1 non atteint</c:v>
                </c:pt>
              </c:strCache>
            </c:strRef>
          </c:tx>
          <c:cat>
            <c:strRef>
              <c:f>Explications!$E$144:$Q$144</c:f>
              <c:strCache>
                <c:ptCount val="13"/>
                <c:pt idx="0">
                  <c:v>Multi-athlé</c:v>
                </c:pt>
                <c:pt idx="1">
                  <c:v>0</c:v>
                </c:pt>
                <c:pt idx="2">
                  <c:v>0</c:v>
                </c:pt>
                <c:pt idx="3">
                  <c:v>Natation de vitesse</c:v>
                </c:pt>
                <c:pt idx="4">
                  <c:v>Course d'orientation</c:v>
                </c:pt>
                <c:pt idx="5">
                  <c:v>Acrosport</c:v>
                </c:pt>
                <c:pt idx="6">
                  <c:v>0</c:v>
                </c:pt>
                <c:pt idx="7">
                  <c:v>Danse</c:v>
                </c:pt>
                <c:pt idx="8">
                  <c:v>Rugby</c:v>
                </c:pt>
                <c:pt idx="9">
                  <c:v>0</c:v>
                </c:pt>
                <c:pt idx="10">
                  <c:v>0</c:v>
                </c:pt>
                <c:pt idx="11">
                  <c:v>Badminton</c:v>
                </c:pt>
                <c:pt idx="12">
                  <c:v>0</c:v>
                </c:pt>
              </c:strCache>
            </c:strRef>
          </c:cat>
          <c:val>
            <c:numRef>
              <c:f>Explications!$E$145:$Q$145</c:f>
              <c:numCache>
                <c:formatCode>General</c:formatCode>
                <c:ptCount val="13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16</c:v>
                </c:pt>
                <c:pt idx="4">
                  <c:v>17</c:v>
                </c:pt>
                <c:pt idx="5">
                  <c:v>16</c:v>
                </c:pt>
                <c:pt idx="6">
                  <c:v>0</c:v>
                </c:pt>
                <c:pt idx="7">
                  <c:v>16</c:v>
                </c:pt>
                <c:pt idx="8">
                  <c:v>13</c:v>
                </c:pt>
                <c:pt idx="9">
                  <c:v>0</c:v>
                </c:pt>
                <c:pt idx="10">
                  <c:v>0</c:v>
                </c:pt>
                <c:pt idx="11">
                  <c:v>12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strRef>
              <c:f>Explications!$A$146:$D$146</c:f>
              <c:strCache>
                <c:ptCount val="1"/>
                <c:pt idx="0">
                  <c:v>Garçons Niv 1 atteint</c:v>
                </c:pt>
              </c:strCache>
            </c:strRef>
          </c:tx>
          <c:cat>
            <c:strRef>
              <c:f>Explications!$E$144:$Q$144</c:f>
              <c:strCache>
                <c:ptCount val="13"/>
                <c:pt idx="0">
                  <c:v>Multi-athlé</c:v>
                </c:pt>
                <c:pt idx="1">
                  <c:v>0</c:v>
                </c:pt>
                <c:pt idx="2">
                  <c:v>0</c:v>
                </c:pt>
                <c:pt idx="3">
                  <c:v>Natation de vitesse</c:v>
                </c:pt>
                <c:pt idx="4">
                  <c:v>Course d'orientation</c:v>
                </c:pt>
                <c:pt idx="5">
                  <c:v>Acrosport</c:v>
                </c:pt>
                <c:pt idx="6">
                  <c:v>0</c:v>
                </c:pt>
                <c:pt idx="7">
                  <c:v>Danse</c:v>
                </c:pt>
                <c:pt idx="8">
                  <c:v>Rugby</c:v>
                </c:pt>
                <c:pt idx="9">
                  <c:v>0</c:v>
                </c:pt>
                <c:pt idx="10">
                  <c:v>0</c:v>
                </c:pt>
                <c:pt idx="11">
                  <c:v>Badminton</c:v>
                </c:pt>
                <c:pt idx="12">
                  <c:v>0</c:v>
                </c:pt>
              </c:strCache>
            </c:strRef>
          </c:cat>
          <c:val>
            <c:numRef>
              <c:f>Explications!$E$146:$Q$146</c:f>
              <c:numCache>
                <c:formatCode>General</c:formatCode>
                <c:ptCount val="13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24</c:v>
                </c:pt>
                <c:pt idx="4">
                  <c:v>28</c:v>
                </c:pt>
                <c:pt idx="5">
                  <c:v>28</c:v>
                </c:pt>
                <c:pt idx="6">
                  <c:v>0</c:v>
                </c:pt>
                <c:pt idx="7">
                  <c:v>30</c:v>
                </c:pt>
                <c:pt idx="8">
                  <c:v>18</c:v>
                </c:pt>
                <c:pt idx="9">
                  <c:v>0</c:v>
                </c:pt>
                <c:pt idx="10">
                  <c:v>0</c:v>
                </c:pt>
                <c:pt idx="11">
                  <c:v>34</c:v>
                </c:pt>
                <c:pt idx="12">
                  <c:v>0</c:v>
                </c:pt>
              </c:numCache>
            </c:numRef>
          </c:val>
        </c:ser>
        <c:ser>
          <c:idx val="2"/>
          <c:order val="2"/>
          <c:tx>
            <c:strRef>
              <c:f>Explications!$A$147:$D$147</c:f>
              <c:strCache>
                <c:ptCount val="1"/>
                <c:pt idx="0">
                  <c:v>Garçons Niv 2 atteint</c:v>
                </c:pt>
              </c:strCache>
            </c:strRef>
          </c:tx>
          <c:cat>
            <c:strRef>
              <c:f>Explications!$E$144:$Q$144</c:f>
              <c:strCache>
                <c:ptCount val="13"/>
                <c:pt idx="0">
                  <c:v>Multi-athlé</c:v>
                </c:pt>
                <c:pt idx="1">
                  <c:v>0</c:v>
                </c:pt>
                <c:pt idx="2">
                  <c:v>0</c:v>
                </c:pt>
                <c:pt idx="3">
                  <c:v>Natation de vitesse</c:v>
                </c:pt>
                <c:pt idx="4">
                  <c:v>Course d'orientation</c:v>
                </c:pt>
                <c:pt idx="5">
                  <c:v>Acrosport</c:v>
                </c:pt>
                <c:pt idx="6">
                  <c:v>0</c:v>
                </c:pt>
                <c:pt idx="7">
                  <c:v>Danse</c:v>
                </c:pt>
                <c:pt idx="8">
                  <c:v>Rugby</c:v>
                </c:pt>
                <c:pt idx="9">
                  <c:v>0</c:v>
                </c:pt>
                <c:pt idx="10">
                  <c:v>0</c:v>
                </c:pt>
                <c:pt idx="11">
                  <c:v>Badminton</c:v>
                </c:pt>
                <c:pt idx="12">
                  <c:v>0</c:v>
                </c:pt>
              </c:strCache>
            </c:strRef>
          </c:cat>
          <c:val>
            <c:numRef>
              <c:f>Explications!$E$147:$Q$147</c:f>
              <c:numCache>
                <c:formatCode>General</c:formatCode>
                <c:ptCount val="13"/>
                <c:pt idx="0">
                  <c:v>26</c:v>
                </c:pt>
                <c:pt idx="1">
                  <c:v>0</c:v>
                </c:pt>
                <c:pt idx="2">
                  <c:v>0</c:v>
                </c:pt>
                <c:pt idx="3">
                  <c:v>25</c:v>
                </c:pt>
                <c:pt idx="4">
                  <c:v>20</c:v>
                </c:pt>
                <c:pt idx="5">
                  <c:v>21</c:v>
                </c:pt>
                <c:pt idx="6">
                  <c:v>0</c:v>
                </c:pt>
                <c:pt idx="7">
                  <c:v>19</c:v>
                </c:pt>
                <c:pt idx="8">
                  <c:v>34</c:v>
                </c:pt>
                <c:pt idx="9">
                  <c:v>0</c:v>
                </c:pt>
                <c:pt idx="10">
                  <c:v>0</c:v>
                </c:pt>
                <c:pt idx="11">
                  <c:v>19</c:v>
                </c:pt>
                <c:pt idx="12">
                  <c:v>0</c:v>
                </c:pt>
              </c:numCache>
            </c:numRef>
          </c:val>
        </c:ser>
        <c:axId val="114971008"/>
        <c:axId val="114972544"/>
      </c:barChart>
      <c:catAx>
        <c:axId val="114971008"/>
        <c:scaling>
          <c:orientation val="minMax"/>
        </c:scaling>
        <c:axPos val="b"/>
        <c:tickLblPos val="nextTo"/>
        <c:crossAx val="114972544"/>
        <c:crosses val="autoZero"/>
        <c:auto val="1"/>
        <c:lblAlgn val="ctr"/>
        <c:lblOffset val="100"/>
      </c:catAx>
      <c:valAx>
        <c:axId val="114972544"/>
        <c:scaling>
          <c:orientation val="minMax"/>
        </c:scaling>
        <c:axPos val="l"/>
        <c:majorGridlines/>
        <c:numFmt formatCode="General" sourceLinked="1"/>
        <c:tickLblPos val="nextTo"/>
        <c:crossAx val="1149710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 sz="1200"/>
              <a:t>Récapitulatif des</a:t>
            </a:r>
            <a:r>
              <a:rPr lang="fr-FR" sz="1200" baseline="0"/>
              <a:t> niveaux atteints par les élèves selon les APSA (% d'élèves par niveau)</a:t>
            </a:r>
            <a:endParaRPr lang="fr-FR" sz="12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Explications!$C$150:$D$150</c:f>
              <c:strCache>
                <c:ptCount val="1"/>
                <c:pt idx="0">
                  <c:v>Niv 1 non atteint</c:v>
                </c:pt>
              </c:strCache>
            </c:strRef>
          </c:tx>
          <c:cat>
            <c:strRef>
              <c:f>Explications!$E$149:$Q$149</c:f>
              <c:strCache>
                <c:ptCount val="13"/>
                <c:pt idx="0">
                  <c:v>Multi-athlé</c:v>
                </c:pt>
                <c:pt idx="1">
                  <c:v>0</c:v>
                </c:pt>
                <c:pt idx="2">
                  <c:v>0</c:v>
                </c:pt>
                <c:pt idx="3">
                  <c:v>Natation de vitesse</c:v>
                </c:pt>
                <c:pt idx="4">
                  <c:v>Course d'orientation</c:v>
                </c:pt>
                <c:pt idx="5">
                  <c:v>Acrosport</c:v>
                </c:pt>
                <c:pt idx="6">
                  <c:v>0</c:v>
                </c:pt>
                <c:pt idx="7">
                  <c:v>Danse</c:v>
                </c:pt>
                <c:pt idx="8">
                  <c:v>Rugby</c:v>
                </c:pt>
                <c:pt idx="9">
                  <c:v>0</c:v>
                </c:pt>
                <c:pt idx="10">
                  <c:v>0</c:v>
                </c:pt>
                <c:pt idx="11">
                  <c:v>Badminton</c:v>
                </c:pt>
                <c:pt idx="12">
                  <c:v>0</c:v>
                </c:pt>
              </c:strCache>
            </c:strRef>
          </c:cat>
          <c:val>
            <c:numRef>
              <c:f>Explications!$E$150:$Q$150</c:f>
              <c:numCache>
                <c:formatCode>0.00</c:formatCode>
                <c:ptCount val="13"/>
                <c:pt idx="0">
                  <c:v>19.53125</c:v>
                </c:pt>
                <c:pt idx="1">
                  <c:v>0</c:v>
                </c:pt>
                <c:pt idx="2">
                  <c:v>0</c:v>
                </c:pt>
                <c:pt idx="3">
                  <c:v>26.5625</c:v>
                </c:pt>
                <c:pt idx="4">
                  <c:v>24.21875</c:v>
                </c:pt>
                <c:pt idx="5">
                  <c:v>23.4375</c:v>
                </c:pt>
                <c:pt idx="6">
                  <c:v>0</c:v>
                </c:pt>
                <c:pt idx="7">
                  <c:v>24.21875</c:v>
                </c:pt>
                <c:pt idx="8">
                  <c:v>21.875</c:v>
                </c:pt>
                <c:pt idx="9">
                  <c:v>0</c:v>
                </c:pt>
                <c:pt idx="10">
                  <c:v>0</c:v>
                </c:pt>
                <c:pt idx="11">
                  <c:v>21.09375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strRef>
              <c:f>Explications!$C$151:$D$151</c:f>
              <c:strCache>
                <c:ptCount val="1"/>
                <c:pt idx="0">
                  <c:v>Niv 1 atteint</c:v>
                </c:pt>
              </c:strCache>
            </c:strRef>
          </c:tx>
          <c:cat>
            <c:strRef>
              <c:f>Explications!$E$149:$Q$149</c:f>
              <c:strCache>
                <c:ptCount val="13"/>
                <c:pt idx="0">
                  <c:v>Multi-athlé</c:v>
                </c:pt>
                <c:pt idx="1">
                  <c:v>0</c:v>
                </c:pt>
                <c:pt idx="2">
                  <c:v>0</c:v>
                </c:pt>
                <c:pt idx="3">
                  <c:v>Natation de vitesse</c:v>
                </c:pt>
                <c:pt idx="4">
                  <c:v>Course d'orientation</c:v>
                </c:pt>
                <c:pt idx="5">
                  <c:v>Acrosport</c:v>
                </c:pt>
                <c:pt idx="6">
                  <c:v>0</c:v>
                </c:pt>
                <c:pt idx="7">
                  <c:v>Danse</c:v>
                </c:pt>
                <c:pt idx="8">
                  <c:v>Rugby</c:v>
                </c:pt>
                <c:pt idx="9">
                  <c:v>0</c:v>
                </c:pt>
                <c:pt idx="10">
                  <c:v>0</c:v>
                </c:pt>
                <c:pt idx="11">
                  <c:v>Badminton</c:v>
                </c:pt>
                <c:pt idx="12">
                  <c:v>0</c:v>
                </c:pt>
              </c:strCache>
            </c:strRef>
          </c:cat>
          <c:val>
            <c:numRef>
              <c:f>Explications!$E$151:$Q$151</c:f>
              <c:numCache>
                <c:formatCode>0.00</c:formatCode>
                <c:ptCount val="13"/>
                <c:pt idx="0">
                  <c:v>39.0625</c:v>
                </c:pt>
                <c:pt idx="1">
                  <c:v>0</c:v>
                </c:pt>
                <c:pt idx="2">
                  <c:v>0</c:v>
                </c:pt>
                <c:pt idx="3">
                  <c:v>34.375</c:v>
                </c:pt>
                <c:pt idx="4">
                  <c:v>42.96875</c:v>
                </c:pt>
                <c:pt idx="5">
                  <c:v>43.75</c:v>
                </c:pt>
                <c:pt idx="6">
                  <c:v>0</c:v>
                </c:pt>
                <c:pt idx="7">
                  <c:v>42.1875</c:v>
                </c:pt>
                <c:pt idx="8">
                  <c:v>35.15625</c:v>
                </c:pt>
                <c:pt idx="9">
                  <c:v>0</c:v>
                </c:pt>
                <c:pt idx="10">
                  <c:v>0</c:v>
                </c:pt>
                <c:pt idx="11">
                  <c:v>44.53125</c:v>
                </c:pt>
                <c:pt idx="12">
                  <c:v>0</c:v>
                </c:pt>
              </c:numCache>
            </c:numRef>
          </c:val>
        </c:ser>
        <c:ser>
          <c:idx val="2"/>
          <c:order val="2"/>
          <c:tx>
            <c:strRef>
              <c:f>Explications!$C$152:$D$152</c:f>
              <c:strCache>
                <c:ptCount val="1"/>
                <c:pt idx="0">
                  <c:v>Niv 2 atteint</c:v>
                </c:pt>
              </c:strCache>
            </c:strRef>
          </c:tx>
          <c:cat>
            <c:strRef>
              <c:f>Explications!$E$149:$Q$149</c:f>
              <c:strCache>
                <c:ptCount val="13"/>
                <c:pt idx="0">
                  <c:v>Multi-athlé</c:v>
                </c:pt>
                <c:pt idx="1">
                  <c:v>0</c:v>
                </c:pt>
                <c:pt idx="2">
                  <c:v>0</c:v>
                </c:pt>
                <c:pt idx="3">
                  <c:v>Natation de vitesse</c:v>
                </c:pt>
                <c:pt idx="4">
                  <c:v>Course d'orientation</c:v>
                </c:pt>
                <c:pt idx="5">
                  <c:v>Acrosport</c:v>
                </c:pt>
                <c:pt idx="6">
                  <c:v>0</c:v>
                </c:pt>
                <c:pt idx="7">
                  <c:v>Danse</c:v>
                </c:pt>
                <c:pt idx="8">
                  <c:v>Rugby</c:v>
                </c:pt>
                <c:pt idx="9">
                  <c:v>0</c:v>
                </c:pt>
                <c:pt idx="10">
                  <c:v>0</c:v>
                </c:pt>
                <c:pt idx="11">
                  <c:v>Badminton</c:v>
                </c:pt>
                <c:pt idx="12">
                  <c:v>0</c:v>
                </c:pt>
              </c:strCache>
            </c:strRef>
          </c:cat>
          <c:val>
            <c:numRef>
              <c:f>Explications!$E$152:$Q$152</c:f>
              <c:numCache>
                <c:formatCode>0.00</c:formatCode>
                <c:ptCount val="13"/>
                <c:pt idx="0">
                  <c:v>41.40625</c:v>
                </c:pt>
                <c:pt idx="1">
                  <c:v>0</c:v>
                </c:pt>
                <c:pt idx="2">
                  <c:v>0</c:v>
                </c:pt>
                <c:pt idx="3">
                  <c:v>39.0625</c:v>
                </c:pt>
                <c:pt idx="4">
                  <c:v>32.8125</c:v>
                </c:pt>
                <c:pt idx="5">
                  <c:v>32.8125</c:v>
                </c:pt>
                <c:pt idx="6">
                  <c:v>0</c:v>
                </c:pt>
                <c:pt idx="7">
                  <c:v>33.59375</c:v>
                </c:pt>
                <c:pt idx="8">
                  <c:v>42.96875</c:v>
                </c:pt>
                <c:pt idx="9">
                  <c:v>0</c:v>
                </c:pt>
                <c:pt idx="10">
                  <c:v>0</c:v>
                </c:pt>
                <c:pt idx="11">
                  <c:v>34.375</c:v>
                </c:pt>
                <c:pt idx="12">
                  <c:v>0</c:v>
                </c:pt>
              </c:numCache>
            </c:numRef>
          </c:val>
        </c:ser>
        <c:axId val="115388800"/>
        <c:axId val="115390720"/>
      </c:barChart>
      <c:catAx>
        <c:axId val="115388800"/>
        <c:scaling>
          <c:orientation val="minMax"/>
        </c:scaling>
        <c:axPos val="b"/>
        <c:tickLblPos val="nextTo"/>
        <c:crossAx val="115390720"/>
        <c:crosses val="autoZero"/>
        <c:auto val="1"/>
        <c:lblAlgn val="ctr"/>
        <c:lblOffset val="100"/>
      </c:catAx>
      <c:valAx>
        <c:axId val="115390720"/>
        <c:scaling>
          <c:orientation val="minMax"/>
        </c:scaling>
        <c:axPos val="l"/>
        <c:majorGridlines/>
        <c:numFmt formatCode="0.00" sourceLinked="1"/>
        <c:tickLblPos val="nextTo"/>
        <c:crossAx val="1153888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 algn="ctr">
              <a:defRPr/>
            </a:pPr>
            <a:r>
              <a:rPr lang="fr-FR" sz="1200" b="1" i="0" baseline="0"/>
              <a:t>Récapitulatif des niveaux atteints par les filles selon les APSA (% d'élèves par niveau)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Explications!$C$155:$D$155</c:f>
              <c:strCache>
                <c:ptCount val="1"/>
                <c:pt idx="0">
                  <c:v>Niv 1 non atteint</c:v>
                </c:pt>
              </c:strCache>
            </c:strRef>
          </c:tx>
          <c:cat>
            <c:strRef>
              <c:f>Explications!$E$154:$Q$154</c:f>
              <c:strCache>
                <c:ptCount val="13"/>
                <c:pt idx="0">
                  <c:v>Multi-athlé</c:v>
                </c:pt>
                <c:pt idx="1">
                  <c:v>0</c:v>
                </c:pt>
                <c:pt idx="2">
                  <c:v>0</c:v>
                </c:pt>
                <c:pt idx="3">
                  <c:v>Natation de vitesse</c:v>
                </c:pt>
                <c:pt idx="4">
                  <c:v>Course d'orientation</c:v>
                </c:pt>
                <c:pt idx="5">
                  <c:v>Acrosport</c:v>
                </c:pt>
                <c:pt idx="6">
                  <c:v>0</c:v>
                </c:pt>
                <c:pt idx="7">
                  <c:v>Danse</c:v>
                </c:pt>
                <c:pt idx="8">
                  <c:v>Rugby</c:v>
                </c:pt>
                <c:pt idx="9">
                  <c:v>0</c:v>
                </c:pt>
                <c:pt idx="10">
                  <c:v>0</c:v>
                </c:pt>
                <c:pt idx="11">
                  <c:v>Badminton</c:v>
                </c:pt>
                <c:pt idx="12">
                  <c:v>0</c:v>
                </c:pt>
              </c:strCache>
            </c:strRef>
          </c:cat>
          <c:val>
            <c:numRef>
              <c:f>Explications!$E$155:$Q$155</c:f>
              <c:numCache>
                <c:formatCode>0.00</c:formatCode>
                <c:ptCount val="13"/>
                <c:pt idx="0">
                  <c:v>17.460317460317459</c:v>
                </c:pt>
                <c:pt idx="1">
                  <c:v>0</c:v>
                </c:pt>
                <c:pt idx="2">
                  <c:v>0</c:v>
                </c:pt>
                <c:pt idx="3">
                  <c:v>28.571428571428569</c:v>
                </c:pt>
                <c:pt idx="4">
                  <c:v>22.222222222222221</c:v>
                </c:pt>
                <c:pt idx="5">
                  <c:v>22.222222222222221</c:v>
                </c:pt>
                <c:pt idx="6">
                  <c:v>0</c:v>
                </c:pt>
                <c:pt idx="7">
                  <c:v>23.809523809523807</c:v>
                </c:pt>
                <c:pt idx="8">
                  <c:v>23.809523809523807</c:v>
                </c:pt>
                <c:pt idx="9">
                  <c:v>0</c:v>
                </c:pt>
                <c:pt idx="10">
                  <c:v>0</c:v>
                </c:pt>
                <c:pt idx="11">
                  <c:v>23.809523809523807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strRef>
              <c:f>Explications!$C$156:$D$156</c:f>
              <c:strCache>
                <c:ptCount val="1"/>
                <c:pt idx="0">
                  <c:v>Niv 1 atteint</c:v>
                </c:pt>
              </c:strCache>
            </c:strRef>
          </c:tx>
          <c:cat>
            <c:strRef>
              <c:f>Explications!$E$154:$Q$154</c:f>
              <c:strCache>
                <c:ptCount val="13"/>
                <c:pt idx="0">
                  <c:v>Multi-athlé</c:v>
                </c:pt>
                <c:pt idx="1">
                  <c:v>0</c:v>
                </c:pt>
                <c:pt idx="2">
                  <c:v>0</c:v>
                </c:pt>
                <c:pt idx="3">
                  <c:v>Natation de vitesse</c:v>
                </c:pt>
                <c:pt idx="4">
                  <c:v>Course d'orientation</c:v>
                </c:pt>
                <c:pt idx="5">
                  <c:v>Acrosport</c:v>
                </c:pt>
                <c:pt idx="6">
                  <c:v>0</c:v>
                </c:pt>
                <c:pt idx="7">
                  <c:v>Danse</c:v>
                </c:pt>
                <c:pt idx="8">
                  <c:v>Rugby</c:v>
                </c:pt>
                <c:pt idx="9">
                  <c:v>0</c:v>
                </c:pt>
                <c:pt idx="10">
                  <c:v>0</c:v>
                </c:pt>
                <c:pt idx="11">
                  <c:v>Badminton</c:v>
                </c:pt>
                <c:pt idx="12">
                  <c:v>0</c:v>
                </c:pt>
              </c:strCache>
            </c:strRef>
          </c:cat>
          <c:val>
            <c:numRef>
              <c:f>Explications!$E$156:$Q$156</c:f>
              <c:numCache>
                <c:formatCode>0.00</c:formatCode>
                <c:ptCount val="13"/>
                <c:pt idx="0">
                  <c:v>39.682539682539684</c:v>
                </c:pt>
                <c:pt idx="1">
                  <c:v>0</c:v>
                </c:pt>
                <c:pt idx="2">
                  <c:v>0</c:v>
                </c:pt>
                <c:pt idx="3">
                  <c:v>31.746031746031743</c:v>
                </c:pt>
                <c:pt idx="4">
                  <c:v>42.857142857142854</c:v>
                </c:pt>
                <c:pt idx="5">
                  <c:v>44.444444444444443</c:v>
                </c:pt>
                <c:pt idx="6">
                  <c:v>0</c:v>
                </c:pt>
                <c:pt idx="7">
                  <c:v>38.095238095238095</c:v>
                </c:pt>
                <c:pt idx="8">
                  <c:v>42.857142857142854</c:v>
                </c:pt>
                <c:pt idx="9">
                  <c:v>0</c:v>
                </c:pt>
                <c:pt idx="10">
                  <c:v>0</c:v>
                </c:pt>
                <c:pt idx="11">
                  <c:v>36.507936507936506</c:v>
                </c:pt>
                <c:pt idx="12">
                  <c:v>0</c:v>
                </c:pt>
              </c:numCache>
            </c:numRef>
          </c:val>
        </c:ser>
        <c:ser>
          <c:idx val="2"/>
          <c:order val="2"/>
          <c:tx>
            <c:strRef>
              <c:f>Explications!$C$157:$D$157</c:f>
              <c:strCache>
                <c:ptCount val="1"/>
                <c:pt idx="0">
                  <c:v>Niv 2 atteint</c:v>
                </c:pt>
              </c:strCache>
            </c:strRef>
          </c:tx>
          <c:cat>
            <c:strRef>
              <c:f>Explications!$E$154:$Q$154</c:f>
              <c:strCache>
                <c:ptCount val="13"/>
                <c:pt idx="0">
                  <c:v>Multi-athlé</c:v>
                </c:pt>
                <c:pt idx="1">
                  <c:v>0</c:v>
                </c:pt>
                <c:pt idx="2">
                  <c:v>0</c:v>
                </c:pt>
                <c:pt idx="3">
                  <c:v>Natation de vitesse</c:v>
                </c:pt>
                <c:pt idx="4">
                  <c:v>Course d'orientation</c:v>
                </c:pt>
                <c:pt idx="5">
                  <c:v>Acrosport</c:v>
                </c:pt>
                <c:pt idx="6">
                  <c:v>0</c:v>
                </c:pt>
                <c:pt idx="7">
                  <c:v>Danse</c:v>
                </c:pt>
                <c:pt idx="8">
                  <c:v>Rugby</c:v>
                </c:pt>
                <c:pt idx="9">
                  <c:v>0</c:v>
                </c:pt>
                <c:pt idx="10">
                  <c:v>0</c:v>
                </c:pt>
                <c:pt idx="11">
                  <c:v>Badminton</c:v>
                </c:pt>
                <c:pt idx="12">
                  <c:v>0</c:v>
                </c:pt>
              </c:strCache>
            </c:strRef>
          </c:cat>
          <c:val>
            <c:numRef>
              <c:f>Explications!$E$157:$Q$157</c:f>
              <c:numCache>
                <c:formatCode>0.00</c:formatCode>
                <c:ptCount val="13"/>
                <c:pt idx="0">
                  <c:v>42.857142857142854</c:v>
                </c:pt>
                <c:pt idx="1">
                  <c:v>0</c:v>
                </c:pt>
                <c:pt idx="2">
                  <c:v>0</c:v>
                </c:pt>
                <c:pt idx="3">
                  <c:v>39.682539682539684</c:v>
                </c:pt>
                <c:pt idx="4">
                  <c:v>34.920634920634917</c:v>
                </c:pt>
                <c:pt idx="5">
                  <c:v>33.333333333333329</c:v>
                </c:pt>
                <c:pt idx="6">
                  <c:v>0</c:v>
                </c:pt>
                <c:pt idx="7">
                  <c:v>38.095238095238095</c:v>
                </c:pt>
                <c:pt idx="8">
                  <c:v>33.333333333333329</c:v>
                </c:pt>
                <c:pt idx="9">
                  <c:v>0</c:v>
                </c:pt>
                <c:pt idx="10">
                  <c:v>0</c:v>
                </c:pt>
                <c:pt idx="11">
                  <c:v>39.682539682539684</c:v>
                </c:pt>
                <c:pt idx="12">
                  <c:v>0</c:v>
                </c:pt>
              </c:numCache>
            </c:numRef>
          </c:val>
        </c:ser>
        <c:axId val="121476608"/>
        <c:axId val="121478144"/>
      </c:barChart>
      <c:catAx>
        <c:axId val="121476608"/>
        <c:scaling>
          <c:orientation val="minMax"/>
        </c:scaling>
        <c:axPos val="b"/>
        <c:tickLblPos val="nextTo"/>
        <c:crossAx val="121478144"/>
        <c:crosses val="autoZero"/>
        <c:auto val="1"/>
        <c:lblAlgn val="ctr"/>
        <c:lblOffset val="100"/>
      </c:catAx>
      <c:valAx>
        <c:axId val="121478144"/>
        <c:scaling>
          <c:orientation val="minMax"/>
        </c:scaling>
        <c:axPos val="l"/>
        <c:majorGridlines/>
        <c:numFmt formatCode="0.00" sourceLinked="1"/>
        <c:tickLblPos val="nextTo"/>
        <c:crossAx val="1214766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 algn="ctr">
              <a:defRPr/>
            </a:pPr>
            <a:r>
              <a:rPr lang="fr-FR" sz="1200" b="1" i="0" baseline="0"/>
              <a:t>Récapitulatif des niveaux atteints par les garçons selon les APSA (% d'élèves par niveau)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Explications!$C$160:$D$160</c:f>
              <c:strCache>
                <c:ptCount val="1"/>
                <c:pt idx="0">
                  <c:v>Niv 1 non atteint</c:v>
                </c:pt>
              </c:strCache>
            </c:strRef>
          </c:tx>
          <c:cat>
            <c:strRef>
              <c:f>Explications!$E$159:$Q$159</c:f>
              <c:strCache>
                <c:ptCount val="13"/>
                <c:pt idx="0">
                  <c:v>Multi-athlé</c:v>
                </c:pt>
                <c:pt idx="1">
                  <c:v>0</c:v>
                </c:pt>
                <c:pt idx="2">
                  <c:v>0</c:v>
                </c:pt>
                <c:pt idx="3">
                  <c:v>Natation de vitesse</c:v>
                </c:pt>
                <c:pt idx="4">
                  <c:v>Course d'orientation</c:v>
                </c:pt>
                <c:pt idx="5">
                  <c:v>Acrosport</c:v>
                </c:pt>
                <c:pt idx="6">
                  <c:v>0</c:v>
                </c:pt>
                <c:pt idx="7">
                  <c:v>Danse</c:v>
                </c:pt>
                <c:pt idx="8">
                  <c:v>Rugby</c:v>
                </c:pt>
                <c:pt idx="9">
                  <c:v>0</c:v>
                </c:pt>
                <c:pt idx="10">
                  <c:v>0</c:v>
                </c:pt>
                <c:pt idx="11">
                  <c:v>Badminton</c:v>
                </c:pt>
                <c:pt idx="12">
                  <c:v>0</c:v>
                </c:pt>
              </c:strCache>
            </c:strRef>
          </c:cat>
          <c:val>
            <c:numRef>
              <c:f>Explications!$E$160:$Q$160</c:f>
              <c:numCache>
                <c:formatCode>0.00</c:formatCode>
                <c:ptCount val="13"/>
                <c:pt idx="0">
                  <c:v>21.53846153846154</c:v>
                </c:pt>
                <c:pt idx="1">
                  <c:v>0</c:v>
                </c:pt>
                <c:pt idx="2">
                  <c:v>0</c:v>
                </c:pt>
                <c:pt idx="3">
                  <c:v>24.615384615384617</c:v>
                </c:pt>
                <c:pt idx="4">
                  <c:v>26.153846153846157</c:v>
                </c:pt>
                <c:pt idx="5">
                  <c:v>24.615384615384617</c:v>
                </c:pt>
                <c:pt idx="6">
                  <c:v>0</c:v>
                </c:pt>
                <c:pt idx="7">
                  <c:v>24.615384615384617</c:v>
                </c:pt>
                <c:pt idx="8">
                  <c:v>20</c:v>
                </c:pt>
                <c:pt idx="9">
                  <c:v>0</c:v>
                </c:pt>
                <c:pt idx="10">
                  <c:v>0</c:v>
                </c:pt>
                <c:pt idx="11">
                  <c:v>18.461538461538463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strRef>
              <c:f>Explications!$C$161:$D$161</c:f>
              <c:strCache>
                <c:ptCount val="1"/>
                <c:pt idx="0">
                  <c:v>Niv 1 atteint</c:v>
                </c:pt>
              </c:strCache>
            </c:strRef>
          </c:tx>
          <c:cat>
            <c:strRef>
              <c:f>Explications!$E$159:$Q$159</c:f>
              <c:strCache>
                <c:ptCount val="13"/>
                <c:pt idx="0">
                  <c:v>Multi-athlé</c:v>
                </c:pt>
                <c:pt idx="1">
                  <c:v>0</c:v>
                </c:pt>
                <c:pt idx="2">
                  <c:v>0</c:v>
                </c:pt>
                <c:pt idx="3">
                  <c:v>Natation de vitesse</c:v>
                </c:pt>
                <c:pt idx="4">
                  <c:v>Course d'orientation</c:v>
                </c:pt>
                <c:pt idx="5">
                  <c:v>Acrosport</c:v>
                </c:pt>
                <c:pt idx="6">
                  <c:v>0</c:v>
                </c:pt>
                <c:pt idx="7">
                  <c:v>Danse</c:v>
                </c:pt>
                <c:pt idx="8">
                  <c:v>Rugby</c:v>
                </c:pt>
                <c:pt idx="9">
                  <c:v>0</c:v>
                </c:pt>
                <c:pt idx="10">
                  <c:v>0</c:v>
                </c:pt>
                <c:pt idx="11">
                  <c:v>Badminton</c:v>
                </c:pt>
                <c:pt idx="12">
                  <c:v>0</c:v>
                </c:pt>
              </c:strCache>
            </c:strRef>
          </c:cat>
          <c:val>
            <c:numRef>
              <c:f>Explications!$E$161:$Q$161</c:f>
              <c:numCache>
                <c:formatCode>0.00</c:formatCode>
                <c:ptCount val="13"/>
                <c:pt idx="0">
                  <c:v>38.461538461538467</c:v>
                </c:pt>
                <c:pt idx="1">
                  <c:v>0</c:v>
                </c:pt>
                <c:pt idx="2">
                  <c:v>0</c:v>
                </c:pt>
                <c:pt idx="3">
                  <c:v>36.923076923076927</c:v>
                </c:pt>
                <c:pt idx="4">
                  <c:v>43.07692307692308</c:v>
                </c:pt>
                <c:pt idx="5">
                  <c:v>43.07692307692308</c:v>
                </c:pt>
                <c:pt idx="6">
                  <c:v>0</c:v>
                </c:pt>
                <c:pt idx="7">
                  <c:v>46.153846153846153</c:v>
                </c:pt>
                <c:pt idx="8">
                  <c:v>27.692307692307693</c:v>
                </c:pt>
                <c:pt idx="9">
                  <c:v>0</c:v>
                </c:pt>
                <c:pt idx="10">
                  <c:v>0</c:v>
                </c:pt>
                <c:pt idx="11">
                  <c:v>52.307692307692314</c:v>
                </c:pt>
                <c:pt idx="12">
                  <c:v>0</c:v>
                </c:pt>
              </c:numCache>
            </c:numRef>
          </c:val>
        </c:ser>
        <c:ser>
          <c:idx val="2"/>
          <c:order val="2"/>
          <c:tx>
            <c:strRef>
              <c:f>Explications!$C$162:$D$162</c:f>
              <c:strCache>
                <c:ptCount val="1"/>
                <c:pt idx="0">
                  <c:v>Niv 2 atteint</c:v>
                </c:pt>
              </c:strCache>
            </c:strRef>
          </c:tx>
          <c:cat>
            <c:strRef>
              <c:f>Explications!$E$159:$Q$159</c:f>
              <c:strCache>
                <c:ptCount val="13"/>
                <c:pt idx="0">
                  <c:v>Multi-athlé</c:v>
                </c:pt>
                <c:pt idx="1">
                  <c:v>0</c:v>
                </c:pt>
                <c:pt idx="2">
                  <c:v>0</c:v>
                </c:pt>
                <c:pt idx="3">
                  <c:v>Natation de vitesse</c:v>
                </c:pt>
                <c:pt idx="4">
                  <c:v>Course d'orientation</c:v>
                </c:pt>
                <c:pt idx="5">
                  <c:v>Acrosport</c:v>
                </c:pt>
                <c:pt idx="6">
                  <c:v>0</c:v>
                </c:pt>
                <c:pt idx="7">
                  <c:v>Danse</c:v>
                </c:pt>
                <c:pt idx="8">
                  <c:v>Rugby</c:v>
                </c:pt>
                <c:pt idx="9">
                  <c:v>0</c:v>
                </c:pt>
                <c:pt idx="10">
                  <c:v>0</c:v>
                </c:pt>
                <c:pt idx="11">
                  <c:v>Badminton</c:v>
                </c:pt>
                <c:pt idx="12">
                  <c:v>0</c:v>
                </c:pt>
              </c:strCache>
            </c:strRef>
          </c:cat>
          <c:val>
            <c:numRef>
              <c:f>Explications!$E$162:$Q$162</c:f>
              <c:numCache>
                <c:formatCode>0.00</c:formatCode>
                <c:ptCount val="13"/>
                <c:pt idx="0">
                  <c:v>40</c:v>
                </c:pt>
                <c:pt idx="1">
                  <c:v>0</c:v>
                </c:pt>
                <c:pt idx="2">
                  <c:v>0</c:v>
                </c:pt>
                <c:pt idx="3">
                  <c:v>38.461538461538467</c:v>
                </c:pt>
                <c:pt idx="4">
                  <c:v>30.76923076923077</c:v>
                </c:pt>
                <c:pt idx="5">
                  <c:v>32.307692307692307</c:v>
                </c:pt>
                <c:pt idx="6">
                  <c:v>0</c:v>
                </c:pt>
                <c:pt idx="7">
                  <c:v>29.230769230769234</c:v>
                </c:pt>
                <c:pt idx="8">
                  <c:v>52.307692307692314</c:v>
                </c:pt>
                <c:pt idx="9">
                  <c:v>0</c:v>
                </c:pt>
                <c:pt idx="10">
                  <c:v>0</c:v>
                </c:pt>
                <c:pt idx="11">
                  <c:v>29.230769230769234</c:v>
                </c:pt>
                <c:pt idx="12">
                  <c:v>0</c:v>
                </c:pt>
              </c:numCache>
            </c:numRef>
          </c:val>
        </c:ser>
        <c:shape val="box"/>
        <c:axId val="123549952"/>
        <c:axId val="123787904"/>
        <c:axId val="0"/>
      </c:bar3DChart>
      <c:catAx>
        <c:axId val="123549952"/>
        <c:scaling>
          <c:orientation val="minMax"/>
        </c:scaling>
        <c:axPos val="b"/>
        <c:tickLblPos val="nextTo"/>
        <c:crossAx val="123787904"/>
        <c:crosses val="autoZero"/>
        <c:auto val="1"/>
        <c:lblAlgn val="ctr"/>
        <c:lblOffset val="100"/>
      </c:catAx>
      <c:valAx>
        <c:axId val="123787904"/>
        <c:scaling>
          <c:orientation val="minMax"/>
        </c:scaling>
        <c:axPos val="l"/>
        <c:majorGridlines/>
        <c:numFmt formatCode="0.00" sourceLinked="1"/>
        <c:tickLblPos val="nextTo"/>
        <c:crossAx val="1235499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 sz="1200"/>
              <a:t>Récapitulatif des Niveaux atteints par les élèves selon les APSA (nombre délèves par niveau)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'6ème 2013-14'!$C$135:$D$135</c:f>
              <c:strCache>
                <c:ptCount val="1"/>
                <c:pt idx="0">
                  <c:v>Niv 1 non atteint</c:v>
                </c:pt>
              </c:strCache>
            </c:strRef>
          </c:tx>
          <c:cat>
            <c:numRef>
              <c:f>'6ème 2013-14'!$E$134:$Q$134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'6ème 2013-14'!$E$135:$Q$135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strRef>
              <c:f>'6ème 2013-14'!$C$136:$D$136</c:f>
              <c:strCache>
                <c:ptCount val="1"/>
                <c:pt idx="0">
                  <c:v>Niv 1 atteint</c:v>
                </c:pt>
              </c:strCache>
            </c:strRef>
          </c:tx>
          <c:cat>
            <c:numRef>
              <c:f>'6ème 2013-14'!$E$134:$Q$134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'6ème 2013-14'!$E$136:$Q$136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"/>
          <c:order val="2"/>
          <c:tx>
            <c:strRef>
              <c:f>'6ème 2013-14'!$C$137:$D$137</c:f>
              <c:strCache>
                <c:ptCount val="1"/>
                <c:pt idx="0">
                  <c:v>Niv 2 atteint</c:v>
                </c:pt>
              </c:strCache>
            </c:strRef>
          </c:tx>
          <c:cat>
            <c:numRef>
              <c:f>'6ème 2013-14'!$E$134:$Q$134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'6ème 2013-14'!$E$137:$Q$137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axId val="93197056"/>
        <c:axId val="93199360"/>
      </c:barChart>
      <c:catAx>
        <c:axId val="93197056"/>
        <c:scaling>
          <c:orientation val="minMax"/>
        </c:scaling>
        <c:axPos val="b"/>
        <c:numFmt formatCode="General" sourceLinked="1"/>
        <c:tickLblPos val="nextTo"/>
        <c:txPr>
          <a:bodyPr rot="-2700000" vert="horz"/>
          <a:lstStyle/>
          <a:p>
            <a:pPr>
              <a:defRPr b="0"/>
            </a:pPr>
            <a:endParaRPr lang="fr-FR"/>
          </a:p>
        </c:txPr>
        <c:crossAx val="93199360"/>
        <c:crosses val="autoZero"/>
        <c:auto val="1"/>
        <c:lblAlgn val="ctr"/>
        <c:lblOffset val="100"/>
      </c:catAx>
      <c:valAx>
        <c:axId val="93199360"/>
        <c:scaling>
          <c:orientation val="minMax"/>
        </c:scaling>
        <c:axPos val="l"/>
        <c:majorGridlines/>
        <c:numFmt formatCode="General" sourceLinked="1"/>
        <c:tickLblPos val="nextTo"/>
        <c:crossAx val="931970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 sz="1200"/>
              <a:t>Récapitulatif des niveaux atteints par les filles selon les APSA (nombre d'élèves par niveau)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9.8933536533739735E-2"/>
          <c:y val="0.15038818777789761"/>
          <c:w val="0.64325452641365499"/>
          <c:h val="0.55742063064034808"/>
        </c:manualLayout>
      </c:layout>
      <c:barChart>
        <c:barDir val="col"/>
        <c:grouping val="clustered"/>
        <c:ser>
          <c:idx val="0"/>
          <c:order val="0"/>
          <c:tx>
            <c:strRef>
              <c:f>'6ème 2013-14'!$C$140:$D$140</c:f>
              <c:strCache>
                <c:ptCount val="1"/>
                <c:pt idx="0">
                  <c:v>Niv 1 non atteint</c:v>
                </c:pt>
              </c:strCache>
            </c:strRef>
          </c:tx>
          <c:cat>
            <c:numRef>
              <c:f>'6ème 2013-14'!$E$139:$Q$139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'6ème 2013-14'!$E$140:$Q$140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strRef>
              <c:f>'6ème 2013-14'!$C$141:$D$141</c:f>
              <c:strCache>
                <c:ptCount val="1"/>
                <c:pt idx="0">
                  <c:v>Niv 1 atteint</c:v>
                </c:pt>
              </c:strCache>
            </c:strRef>
          </c:tx>
          <c:cat>
            <c:numRef>
              <c:f>'6ème 2013-14'!$E$139:$Q$139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'6ème 2013-14'!$E$141:$Q$141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"/>
          <c:order val="2"/>
          <c:tx>
            <c:strRef>
              <c:f>'6ème 2013-14'!$C$142:$D$142</c:f>
              <c:strCache>
                <c:ptCount val="1"/>
                <c:pt idx="0">
                  <c:v>Niv 2 atteint</c:v>
                </c:pt>
              </c:strCache>
            </c:strRef>
          </c:tx>
          <c:cat>
            <c:numRef>
              <c:f>'6ème 2013-14'!$E$139:$Q$139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'6ème 2013-14'!$E$142:$Q$142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axId val="112061056"/>
        <c:axId val="112529792"/>
      </c:barChart>
      <c:catAx>
        <c:axId val="112061056"/>
        <c:scaling>
          <c:orientation val="minMax"/>
        </c:scaling>
        <c:axPos val="b"/>
        <c:numFmt formatCode="General" sourceLinked="1"/>
        <c:tickLblPos val="nextTo"/>
        <c:txPr>
          <a:bodyPr rot="-2700000" vert="horz"/>
          <a:lstStyle/>
          <a:p>
            <a:pPr>
              <a:defRPr b="0"/>
            </a:pPr>
            <a:endParaRPr lang="fr-FR"/>
          </a:p>
        </c:txPr>
        <c:crossAx val="112529792"/>
        <c:crosses val="autoZero"/>
        <c:auto val="1"/>
        <c:lblAlgn val="ctr"/>
        <c:lblOffset val="100"/>
      </c:catAx>
      <c:valAx>
        <c:axId val="112529792"/>
        <c:scaling>
          <c:orientation val="minMax"/>
        </c:scaling>
        <c:axPos val="l"/>
        <c:majorGridlines/>
        <c:numFmt formatCode="General" sourceLinked="1"/>
        <c:tickLblPos val="nextTo"/>
        <c:crossAx val="1120610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 sz="1200"/>
              <a:t>Récapitulatif des niveaux atteints par les garçons selon les APSA (nombre d'élèves par niveau)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7.9494845752976537E-2"/>
          <c:y val="0.10555055333345291"/>
          <c:w val="0.60464890258282933"/>
          <c:h val="0.58773781978847173"/>
        </c:manualLayout>
      </c:layout>
      <c:barChart>
        <c:barDir val="col"/>
        <c:grouping val="clustered"/>
        <c:ser>
          <c:idx val="0"/>
          <c:order val="0"/>
          <c:tx>
            <c:strRef>
              <c:f>'6ème 2013-14'!$C$145:$D$145</c:f>
              <c:strCache>
                <c:ptCount val="1"/>
                <c:pt idx="0">
                  <c:v>Niv 1 non atteint</c:v>
                </c:pt>
              </c:strCache>
            </c:strRef>
          </c:tx>
          <c:cat>
            <c:numRef>
              <c:f>'6ème 2013-14'!$E$144:$Q$144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'6ème 2013-14'!$E$145:$Q$145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strRef>
              <c:f>'6ème 2013-14'!$C$146:$D$146</c:f>
              <c:strCache>
                <c:ptCount val="1"/>
                <c:pt idx="0">
                  <c:v>Niv 1 atteint</c:v>
                </c:pt>
              </c:strCache>
            </c:strRef>
          </c:tx>
          <c:cat>
            <c:numRef>
              <c:f>'6ème 2013-14'!$E$144:$Q$144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'6ème 2013-14'!$E$146:$Q$146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"/>
          <c:order val="2"/>
          <c:tx>
            <c:strRef>
              <c:f>'6ème 2013-14'!$C$147:$D$147</c:f>
              <c:strCache>
                <c:ptCount val="1"/>
                <c:pt idx="0">
                  <c:v>Niv 2 atteint</c:v>
                </c:pt>
              </c:strCache>
            </c:strRef>
          </c:tx>
          <c:cat>
            <c:numRef>
              <c:f>'6ème 2013-14'!$E$144:$Q$144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'6ème 2013-14'!$E$147:$Q$147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axId val="114487296"/>
        <c:axId val="114579712"/>
      </c:barChart>
      <c:catAx>
        <c:axId val="114487296"/>
        <c:scaling>
          <c:orientation val="minMax"/>
        </c:scaling>
        <c:axPos val="b"/>
        <c:numFmt formatCode="General" sourceLinked="1"/>
        <c:tickLblPos val="nextTo"/>
        <c:crossAx val="114579712"/>
        <c:crosses val="autoZero"/>
        <c:auto val="1"/>
        <c:lblAlgn val="ctr"/>
        <c:lblOffset val="100"/>
      </c:catAx>
      <c:valAx>
        <c:axId val="114579712"/>
        <c:scaling>
          <c:orientation val="minMax"/>
        </c:scaling>
        <c:axPos val="l"/>
        <c:majorGridlines/>
        <c:numFmt formatCode="General" sourceLinked="1"/>
        <c:tickLblPos val="nextTo"/>
        <c:crossAx val="1144872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163</xdr:row>
      <xdr:rowOff>180974</xdr:rowOff>
    </xdr:from>
    <xdr:to>
      <xdr:col>7</xdr:col>
      <xdr:colOff>752475</xdr:colOff>
      <xdr:row>186</xdr:row>
      <xdr:rowOff>9525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142876</xdr:colOff>
      <xdr:row>188</xdr:row>
      <xdr:rowOff>28575</xdr:rowOff>
    </xdr:from>
    <xdr:to>
      <xdr:col>7</xdr:col>
      <xdr:colOff>714375</xdr:colOff>
      <xdr:row>211</xdr:row>
      <xdr:rowOff>38100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212</xdr:row>
      <xdr:rowOff>123826</xdr:rowOff>
    </xdr:from>
    <xdr:to>
      <xdr:col>7</xdr:col>
      <xdr:colOff>733425</xdr:colOff>
      <xdr:row>235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219075</xdr:colOff>
      <xdr:row>9</xdr:row>
      <xdr:rowOff>114299</xdr:rowOff>
    </xdr:from>
    <xdr:to>
      <xdr:col>4</xdr:col>
      <xdr:colOff>504825</xdr:colOff>
      <xdr:row>16</xdr:row>
      <xdr:rowOff>66675</xdr:rowOff>
    </xdr:to>
    <xdr:sp macro="" textlink="">
      <xdr:nvSpPr>
        <xdr:cNvPr id="5" name="ZoneTexte 4"/>
        <xdr:cNvSpPr txBox="1"/>
      </xdr:nvSpPr>
      <xdr:spPr>
        <a:xfrm>
          <a:off x="1600200" y="2600324"/>
          <a:ext cx="1571625" cy="128587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fr-FR" sz="1100" b="1"/>
            <a:t>1) Copier/coller la "base  élèves"</a:t>
          </a:r>
          <a:r>
            <a:rPr lang="fr-FR" sz="1100" b="1" baseline="0"/>
            <a:t> dans les premières colonnes . Ajuster le nombre de lignes si besoin (insertion/suppression)</a:t>
          </a:r>
          <a:endParaRPr lang="fr-FR" sz="1100" b="1"/>
        </a:p>
      </xdr:txBody>
    </xdr:sp>
    <xdr:clientData/>
  </xdr:twoCellAnchor>
  <xdr:twoCellAnchor>
    <xdr:from>
      <xdr:col>1</xdr:col>
      <xdr:colOff>809637</xdr:colOff>
      <xdr:row>7</xdr:row>
      <xdr:rowOff>161927</xdr:rowOff>
    </xdr:from>
    <xdr:to>
      <xdr:col>2</xdr:col>
      <xdr:colOff>219075</xdr:colOff>
      <xdr:row>12</xdr:row>
      <xdr:rowOff>185737</xdr:rowOff>
    </xdr:to>
    <xdr:cxnSp macro="">
      <xdr:nvCxnSpPr>
        <xdr:cNvPr id="8" name="Connecteur droit avec flèche 7"/>
        <xdr:cNvCxnSpPr>
          <a:stCxn id="5" idx="1"/>
        </xdr:cNvCxnSpPr>
      </xdr:nvCxnSpPr>
      <xdr:spPr>
        <a:xfrm rot="10800000">
          <a:off x="1257312" y="2266952"/>
          <a:ext cx="342888" cy="97631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590550</xdr:colOff>
      <xdr:row>5</xdr:row>
      <xdr:rowOff>76200</xdr:rowOff>
    </xdr:from>
    <xdr:to>
      <xdr:col>9</xdr:col>
      <xdr:colOff>47625</xdr:colOff>
      <xdr:row>9</xdr:row>
      <xdr:rowOff>28575</xdr:rowOff>
    </xdr:to>
    <xdr:sp macro="" textlink="">
      <xdr:nvSpPr>
        <xdr:cNvPr id="10" name="ZoneTexte 9"/>
        <xdr:cNvSpPr txBox="1"/>
      </xdr:nvSpPr>
      <xdr:spPr>
        <a:xfrm>
          <a:off x="4781550" y="1800225"/>
          <a:ext cx="1743075" cy="7143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fr-FR" sz="1100" b="1"/>
            <a:t>2 )Sélectionner les APSA à l'aide des menus déroulants</a:t>
          </a:r>
        </a:p>
      </xdr:txBody>
    </xdr:sp>
    <xdr:clientData/>
  </xdr:twoCellAnchor>
  <xdr:twoCellAnchor>
    <xdr:from>
      <xdr:col>4</xdr:col>
      <xdr:colOff>685800</xdr:colOff>
      <xdr:row>3</xdr:row>
      <xdr:rowOff>333375</xdr:rowOff>
    </xdr:from>
    <xdr:to>
      <xdr:col>6</xdr:col>
      <xdr:colOff>590550</xdr:colOff>
      <xdr:row>7</xdr:row>
      <xdr:rowOff>52388</xdr:rowOff>
    </xdr:to>
    <xdr:cxnSp macro="">
      <xdr:nvCxnSpPr>
        <xdr:cNvPr id="12" name="Connecteur droit avec flèche 11"/>
        <xdr:cNvCxnSpPr>
          <a:stCxn id="10" idx="1"/>
        </xdr:cNvCxnSpPr>
      </xdr:nvCxnSpPr>
      <xdr:spPr>
        <a:xfrm rot="10800000">
          <a:off x="3352800" y="1381125"/>
          <a:ext cx="1428750" cy="776288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85725</xdr:colOff>
      <xdr:row>10</xdr:row>
      <xdr:rowOff>171450</xdr:rowOff>
    </xdr:from>
    <xdr:to>
      <xdr:col>10</xdr:col>
      <xdr:colOff>133350</xdr:colOff>
      <xdr:row>16</xdr:row>
      <xdr:rowOff>95250</xdr:rowOff>
    </xdr:to>
    <xdr:sp macro="" textlink="">
      <xdr:nvSpPr>
        <xdr:cNvPr id="16" name="ZoneTexte 15"/>
        <xdr:cNvSpPr txBox="1"/>
      </xdr:nvSpPr>
      <xdr:spPr>
        <a:xfrm>
          <a:off x="5038725" y="2847975"/>
          <a:ext cx="2333625" cy="10668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fr-FR" sz="1100" b="1"/>
            <a:t>3) Remplir</a:t>
          </a:r>
          <a:r>
            <a:rPr lang="fr-FR" sz="1100" b="1" baseline="0"/>
            <a:t> les cases au fur et à mesure de la scolarité de l'élève:</a:t>
          </a:r>
          <a:br>
            <a:rPr lang="fr-FR" sz="1100" b="1" baseline="0"/>
          </a:br>
          <a:r>
            <a:rPr lang="fr-FR" sz="1100" b="1" baseline="0"/>
            <a:t>- 0 pour le Niveau 1 non atteint</a:t>
          </a:r>
          <a:br>
            <a:rPr lang="fr-FR" sz="1100" b="1" baseline="0"/>
          </a:br>
          <a:r>
            <a:rPr lang="fr-FR" sz="1100" b="1" baseline="0"/>
            <a:t>- 1 pour le Niveau 1 atteint</a:t>
          </a:r>
        </a:p>
        <a:p>
          <a:pPr algn="ctr"/>
          <a:r>
            <a:rPr lang="fr-FR" sz="1100" b="1" baseline="0"/>
            <a:t>- 2 pour le Niveau 2 atteint</a:t>
          </a:r>
          <a:endParaRPr lang="fr-FR" sz="1100" b="1"/>
        </a:p>
      </xdr:txBody>
    </xdr:sp>
    <xdr:clientData/>
  </xdr:twoCellAnchor>
  <xdr:twoCellAnchor>
    <xdr:from>
      <xdr:col>4</xdr:col>
      <xdr:colOff>619125</xdr:colOff>
      <xdr:row>11</xdr:row>
      <xdr:rowOff>123826</xdr:rowOff>
    </xdr:from>
    <xdr:to>
      <xdr:col>7</xdr:col>
      <xdr:colOff>85725</xdr:colOff>
      <xdr:row>13</xdr:row>
      <xdr:rowOff>133351</xdr:rowOff>
    </xdr:to>
    <xdr:cxnSp macro="">
      <xdr:nvCxnSpPr>
        <xdr:cNvPr id="18" name="Connecteur droit avec flèche 17"/>
        <xdr:cNvCxnSpPr>
          <a:stCxn id="16" idx="1"/>
        </xdr:cNvCxnSpPr>
      </xdr:nvCxnSpPr>
      <xdr:spPr>
        <a:xfrm rot="10800000">
          <a:off x="3286125" y="2990851"/>
          <a:ext cx="1752600" cy="39052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495300</xdr:colOff>
      <xdr:row>17</xdr:row>
      <xdr:rowOff>47625</xdr:rowOff>
    </xdr:from>
    <xdr:to>
      <xdr:col>10</xdr:col>
      <xdr:colOff>0</xdr:colOff>
      <xdr:row>19</xdr:row>
      <xdr:rowOff>161925</xdr:rowOff>
    </xdr:to>
    <xdr:sp macro="" textlink="">
      <xdr:nvSpPr>
        <xdr:cNvPr id="20" name="ZoneTexte 19"/>
        <xdr:cNvSpPr txBox="1"/>
      </xdr:nvSpPr>
      <xdr:spPr>
        <a:xfrm>
          <a:off x="4686300" y="4057650"/>
          <a:ext cx="2552700" cy="4953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fr-FR" sz="1100" b="1"/>
            <a:t>4) Consulter les résultats en bas de page (tableaux et graphiques)</a:t>
          </a:r>
        </a:p>
      </xdr:txBody>
    </xdr:sp>
    <xdr:clientData/>
  </xdr:twoCellAnchor>
  <xdr:twoCellAnchor>
    <xdr:from>
      <xdr:col>7</xdr:col>
      <xdr:colOff>657226</xdr:colOff>
      <xdr:row>19</xdr:row>
      <xdr:rowOff>161925</xdr:rowOff>
    </xdr:from>
    <xdr:to>
      <xdr:col>8</xdr:col>
      <xdr:colOff>247651</xdr:colOff>
      <xdr:row>27</xdr:row>
      <xdr:rowOff>19050</xdr:rowOff>
    </xdr:to>
    <xdr:cxnSp macro="">
      <xdr:nvCxnSpPr>
        <xdr:cNvPr id="22" name="Connecteur droit avec flèche 21"/>
        <xdr:cNvCxnSpPr>
          <a:stCxn id="20" idx="2"/>
        </xdr:cNvCxnSpPr>
      </xdr:nvCxnSpPr>
      <xdr:spPr>
        <a:xfrm rot="5400000">
          <a:off x="5095876" y="5067300"/>
          <a:ext cx="1381125" cy="35242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9524</xdr:colOff>
      <xdr:row>164</xdr:row>
      <xdr:rowOff>28575</xdr:rowOff>
    </xdr:from>
    <xdr:to>
      <xdr:col>16</xdr:col>
      <xdr:colOff>228599</xdr:colOff>
      <xdr:row>185</xdr:row>
      <xdr:rowOff>180975</xdr:rowOff>
    </xdr:to>
    <xdr:graphicFrame macro="">
      <xdr:nvGraphicFramePr>
        <xdr:cNvPr id="28" name="Graphique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742949</xdr:colOff>
      <xdr:row>187</xdr:row>
      <xdr:rowOff>171450</xdr:rowOff>
    </xdr:from>
    <xdr:to>
      <xdr:col>16</xdr:col>
      <xdr:colOff>200024</xdr:colOff>
      <xdr:row>211</xdr:row>
      <xdr:rowOff>19050</xdr:rowOff>
    </xdr:to>
    <xdr:graphicFrame macro="">
      <xdr:nvGraphicFramePr>
        <xdr:cNvPr id="29" name="Graphique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704850</xdr:colOff>
      <xdr:row>212</xdr:row>
      <xdr:rowOff>152399</xdr:rowOff>
    </xdr:from>
    <xdr:to>
      <xdr:col>16</xdr:col>
      <xdr:colOff>247650</xdr:colOff>
      <xdr:row>235</xdr:row>
      <xdr:rowOff>9524</xdr:rowOff>
    </xdr:to>
    <xdr:graphicFrame macro="">
      <xdr:nvGraphicFramePr>
        <xdr:cNvPr id="30" name="Graphique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163</xdr:row>
      <xdr:rowOff>95249</xdr:rowOff>
    </xdr:from>
    <xdr:to>
      <xdr:col>7</xdr:col>
      <xdr:colOff>590550</xdr:colOff>
      <xdr:row>185</xdr:row>
      <xdr:rowOff>95250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104776</xdr:colOff>
      <xdr:row>186</xdr:row>
      <xdr:rowOff>180975</xdr:rowOff>
    </xdr:from>
    <xdr:to>
      <xdr:col>7</xdr:col>
      <xdr:colOff>495300</xdr:colOff>
      <xdr:row>208</xdr:row>
      <xdr:rowOff>161925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210</xdr:row>
      <xdr:rowOff>95251</xdr:rowOff>
    </xdr:from>
    <xdr:to>
      <xdr:col>7</xdr:col>
      <xdr:colOff>409575</xdr:colOff>
      <xdr:row>232</xdr:row>
      <xdr:rowOff>161925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390524</xdr:colOff>
      <xdr:row>163</xdr:row>
      <xdr:rowOff>76199</xdr:rowOff>
    </xdr:from>
    <xdr:to>
      <xdr:col>15</xdr:col>
      <xdr:colOff>57149</xdr:colOff>
      <xdr:row>185</xdr:row>
      <xdr:rowOff>66674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400050</xdr:colOff>
      <xdr:row>187</xdr:row>
      <xdr:rowOff>19049</xdr:rowOff>
    </xdr:from>
    <xdr:to>
      <xdr:col>15</xdr:col>
      <xdr:colOff>0</xdr:colOff>
      <xdr:row>208</xdr:row>
      <xdr:rowOff>161924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342900</xdr:colOff>
      <xdr:row>210</xdr:row>
      <xdr:rowOff>114300</xdr:rowOff>
    </xdr:from>
    <xdr:to>
      <xdr:col>14</xdr:col>
      <xdr:colOff>742950</xdr:colOff>
      <xdr:row>232</xdr:row>
      <xdr:rowOff>133350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62"/>
  <sheetViews>
    <sheetView tabSelected="1" workbookViewId="0">
      <selection activeCell="I224" sqref="I224"/>
    </sheetView>
  </sheetViews>
  <sheetFormatPr baseColWidth="10" defaultRowHeight="15"/>
  <cols>
    <col min="1" max="1" width="6.7109375" customWidth="1"/>
    <col min="2" max="2" width="14" customWidth="1"/>
    <col min="3" max="3" width="13.42578125" customWidth="1"/>
    <col min="4" max="4" width="5.85546875" customWidth="1"/>
    <col min="5" max="5" width="11.5703125" bestFit="1" customWidth="1"/>
    <col min="19" max="19" width="6.28515625" customWidth="1"/>
    <col min="20" max="20" width="13.5703125" customWidth="1"/>
  </cols>
  <sheetData>
    <row r="1" spans="1:27" ht="29.25" customHeight="1">
      <c r="A1" s="31" t="s">
        <v>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3"/>
    </row>
    <row r="3" spans="1:27" s="3" customFormat="1" ht="38.25">
      <c r="A3" s="14" t="s">
        <v>1</v>
      </c>
      <c r="B3" s="14" t="s">
        <v>0</v>
      </c>
      <c r="C3" s="14" t="s">
        <v>2</v>
      </c>
      <c r="D3" s="29" t="s">
        <v>3</v>
      </c>
      <c r="E3" s="26" t="s">
        <v>5</v>
      </c>
      <c r="F3" s="27"/>
      <c r="G3" s="28"/>
      <c r="H3" s="7" t="s">
        <v>6</v>
      </c>
      <c r="I3" s="7" t="s">
        <v>7</v>
      </c>
      <c r="J3" s="26" t="s">
        <v>8</v>
      </c>
      <c r="K3" s="28"/>
      <c r="L3" s="7" t="s">
        <v>9</v>
      </c>
      <c r="M3" s="26" t="s">
        <v>10</v>
      </c>
      <c r="N3" s="27"/>
      <c r="O3" s="28"/>
      <c r="P3" s="7" t="s">
        <v>11</v>
      </c>
      <c r="Q3" s="7" t="s">
        <v>12</v>
      </c>
      <c r="T3" s="26" t="s">
        <v>42</v>
      </c>
      <c r="U3" s="27"/>
      <c r="V3" s="27"/>
      <c r="W3" s="27"/>
      <c r="X3" s="27"/>
      <c r="Y3" s="27"/>
      <c r="Z3" s="27"/>
      <c r="AA3" s="28"/>
    </row>
    <row r="4" spans="1:27" s="3" customFormat="1" ht="38.25">
      <c r="A4" s="15"/>
      <c r="B4" s="15"/>
      <c r="C4" s="15"/>
      <c r="D4" s="30"/>
      <c r="E4" s="4" t="s">
        <v>17</v>
      </c>
      <c r="F4" s="4"/>
      <c r="G4" s="4"/>
      <c r="H4" s="4" t="s">
        <v>21</v>
      </c>
      <c r="I4" s="4" t="s">
        <v>22</v>
      </c>
      <c r="J4" s="4" t="s">
        <v>26</v>
      </c>
      <c r="K4" s="4"/>
      <c r="L4" s="4" t="s">
        <v>30</v>
      </c>
      <c r="M4" s="4" t="s">
        <v>34</v>
      </c>
      <c r="N4" s="4"/>
      <c r="O4" s="4"/>
      <c r="P4" s="4" t="s">
        <v>37</v>
      </c>
      <c r="Q4" s="4"/>
      <c r="T4" s="7" t="s">
        <v>5</v>
      </c>
      <c r="U4" s="7" t="s">
        <v>6</v>
      </c>
      <c r="V4" s="7" t="s">
        <v>7</v>
      </c>
      <c r="W4" s="7" t="s">
        <v>8</v>
      </c>
      <c r="X4" s="7" t="s">
        <v>9</v>
      </c>
      <c r="Y4" s="7" t="s">
        <v>10</v>
      </c>
      <c r="Z4" s="7" t="s">
        <v>11</v>
      </c>
      <c r="AA4" s="7" t="s">
        <v>12</v>
      </c>
    </row>
    <row r="5" spans="1:27">
      <c r="A5" s="8" t="s">
        <v>44</v>
      </c>
      <c r="B5" s="8"/>
      <c r="C5" s="8" t="s">
        <v>45</v>
      </c>
      <c r="D5" s="9" t="s">
        <v>157</v>
      </c>
      <c r="E5" s="8">
        <v>0</v>
      </c>
      <c r="F5" s="8"/>
      <c r="G5" s="8"/>
      <c r="H5" s="8">
        <v>0</v>
      </c>
      <c r="I5" s="8">
        <v>1</v>
      </c>
      <c r="J5" s="8">
        <v>1</v>
      </c>
      <c r="K5" s="8"/>
      <c r="L5" s="8">
        <v>1</v>
      </c>
      <c r="M5" s="8">
        <v>2</v>
      </c>
      <c r="N5" s="8"/>
      <c r="O5" s="8"/>
      <c r="P5" s="8">
        <v>1</v>
      </c>
      <c r="Q5" s="8"/>
      <c r="T5" s="4" t="s">
        <v>13</v>
      </c>
      <c r="U5" s="5" t="s">
        <v>20</v>
      </c>
      <c r="V5" s="5" t="s">
        <v>43</v>
      </c>
      <c r="W5" s="5" t="s">
        <v>25</v>
      </c>
      <c r="X5" s="5" t="s">
        <v>29</v>
      </c>
      <c r="Y5" s="5" t="s">
        <v>31</v>
      </c>
      <c r="Z5" s="5" t="s">
        <v>37</v>
      </c>
      <c r="AA5" s="5" t="s">
        <v>41</v>
      </c>
    </row>
    <row r="6" spans="1:27">
      <c r="A6" s="8" t="s">
        <v>44</v>
      </c>
      <c r="B6" s="8"/>
      <c r="C6" s="8" t="s">
        <v>46</v>
      </c>
      <c r="D6" s="9" t="s">
        <v>158</v>
      </c>
      <c r="E6" s="8">
        <v>1</v>
      </c>
      <c r="F6" s="8"/>
      <c r="G6" s="8"/>
      <c r="H6" s="8">
        <v>1</v>
      </c>
      <c r="I6" s="8">
        <v>1</v>
      </c>
      <c r="J6" s="8">
        <v>0</v>
      </c>
      <c r="K6" s="8"/>
      <c r="L6" s="8">
        <v>1</v>
      </c>
      <c r="M6" s="8">
        <v>2</v>
      </c>
      <c r="N6" s="8"/>
      <c r="O6" s="8"/>
      <c r="P6" s="8">
        <v>2</v>
      </c>
      <c r="Q6" s="8"/>
      <c r="T6" s="4" t="s">
        <v>14</v>
      </c>
      <c r="U6" s="5" t="s">
        <v>21</v>
      </c>
      <c r="V6" s="5" t="s">
        <v>22</v>
      </c>
      <c r="W6" s="5" t="s">
        <v>26</v>
      </c>
      <c r="X6" s="5" t="s">
        <v>30</v>
      </c>
      <c r="Y6" s="5" t="s">
        <v>32</v>
      </c>
      <c r="Z6" s="5" t="s">
        <v>38</v>
      </c>
      <c r="AA6" s="5" t="s">
        <v>39</v>
      </c>
    </row>
    <row r="7" spans="1:27">
      <c r="A7" s="8" t="s">
        <v>44</v>
      </c>
      <c r="B7" s="8"/>
      <c r="C7" s="8" t="s">
        <v>47</v>
      </c>
      <c r="D7" s="9" t="s">
        <v>158</v>
      </c>
      <c r="E7" s="8">
        <v>2</v>
      </c>
      <c r="F7" s="8"/>
      <c r="G7" s="8"/>
      <c r="H7" s="8">
        <v>2</v>
      </c>
      <c r="I7" s="8">
        <v>1</v>
      </c>
      <c r="J7" s="8">
        <v>1</v>
      </c>
      <c r="K7" s="8"/>
      <c r="L7" s="8">
        <v>1</v>
      </c>
      <c r="M7" s="8">
        <v>2</v>
      </c>
      <c r="N7" s="8"/>
      <c r="O7" s="8"/>
      <c r="P7" s="8">
        <v>2</v>
      </c>
      <c r="Q7" s="8"/>
      <c r="T7" s="4" t="s">
        <v>15</v>
      </c>
      <c r="U7" s="5"/>
      <c r="V7" s="5" t="s">
        <v>23</v>
      </c>
      <c r="W7" s="5" t="s">
        <v>27</v>
      </c>
      <c r="X7" s="5"/>
      <c r="Y7" s="5" t="s">
        <v>33</v>
      </c>
      <c r="Z7" s="5"/>
      <c r="AA7" s="5" t="s">
        <v>40</v>
      </c>
    </row>
    <row r="8" spans="1:27">
      <c r="A8" s="8" t="s">
        <v>44</v>
      </c>
      <c r="B8" s="8"/>
      <c r="C8" s="8" t="s">
        <v>48</v>
      </c>
      <c r="D8" s="9" t="s">
        <v>158</v>
      </c>
      <c r="E8" s="8">
        <v>0</v>
      </c>
      <c r="F8" s="8"/>
      <c r="G8" s="8"/>
      <c r="H8" s="8">
        <v>0</v>
      </c>
      <c r="I8" s="8">
        <v>1</v>
      </c>
      <c r="J8" s="8">
        <v>0</v>
      </c>
      <c r="K8" s="8"/>
      <c r="L8" s="8">
        <v>2</v>
      </c>
      <c r="M8" s="8">
        <v>2</v>
      </c>
      <c r="N8" s="8"/>
      <c r="O8" s="8"/>
      <c r="P8" s="8">
        <v>2</v>
      </c>
      <c r="Q8" s="8"/>
      <c r="T8" s="4" t="s">
        <v>16</v>
      </c>
      <c r="U8" s="5"/>
      <c r="V8" s="5" t="s">
        <v>24</v>
      </c>
      <c r="W8" s="5" t="s">
        <v>28</v>
      </c>
      <c r="X8" s="5"/>
      <c r="Y8" s="5" t="s">
        <v>34</v>
      </c>
      <c r="Z8" s="5"/>
      <c r="AA8" s="5"/>
    </row>
    <row r="9" spans="1:27">
      <c r="A9" s="8" t="s">
        <v>44</v>
      </c>
      <c r="B9" s="8"/>
      <c r="C9" s="8" t="s">
        <v>49</v>
      </c>
      <c r="D9" s="9" t="s">
        <v>158</v>
      </c>
      <c r="E9" s="8">
        <v>2</v>
      </c>
      <c r="F9" s="8"/>
      <c r="G9" s="8"/>
      <c r="H9" s="8">
        <v>1</v>
      </c>
      <c r="I9" s="8">
        <v>1</v>
      </c>
      <c r="J9" s="8">
        <v>1</v>
      </c>
      <c r="K9" s="8"/>
      <c r="L9" s="8">
        <v>1</v>
      </c>
      <c r="M9" s="8">
        <v>2</v>
      </c>
      <c r="N9" s="8"/>
      <c r="O9" s="8"/>
      <c r="P9" s="8">
        <v>2</v>
      </c>
      <c r="Q9" s="8"/>
      <c r="T9" s="4" t="s">
        <v>17</v>
      </c>
      <c r="U9" s="5"/>
      <c r="V9" s="5"/>
      <c r="W9" s="5"/>
      <c r="X9" s="5"/>
      <c r="Y9" s="5" t="s">
        <v>35</v>
      </c>
      <c r="Z9" s="5"/>
      <c r="AA9" s="5"/>
    </row>
    <row r="10" spans="1:27">
      <c r="A10" s="8" t="s">
        <v>44</v>
      </c>
      <c r="B10" s="8"/>
      <c r="C10" s="8" t="s">
        <v>50</v>
      </c>
      <c r="D10" s="9" t="s">
        <v>158</v>
      </c>
      <c r="E10" s="8">
        <v>2</v>
      </c>
      <c r="F10" s="8"/>
      <c r="G10" s="8"/>
      <c r="H10" s="8">
        <v>2</v>
      </c>
      <c r="I10" s="8">
        <v>1</v>
      </c>
      <c r="J10" s="8">
        <v>0</v>
      </c>
      <c r="K10" s="8"/>
      <c r="L10" s="8">
        <v>1</v>
      </c>
      <c r="M10" s="8">
        <v>2</v>
      </c>
      <c r="N10" s="8"/>
      <c r="O10" s="8"/>
      <c r="P10" s="8">
        <v>0</v>
      </c>
      <c r="Q10" s="8"/>
      <c r="T10" s="4" t="s">
        <v>18</v>
      </c>
      <c r="U10" s="5"/>
      <c r="V10" s="5"/>
      <c r="W10" s="5"/>
      <c r="X10" s="5"/>
      <c r="Y10" s="5" t="s">
        <v>36</v>
      </c>
      <c r="Z10" s="5"/>
      <c r="AA10" s="5"/>
    </row>
    <row r="11" spans="1:27">
      <c r="A11" s="8" t="s">
        <v>44</v>
      </c>
      <c r="B11" s="8"/>
      <c r="C11" s="8" t="s">
        <v>51</v>
      </c>
      <c r="D11" s="9" t="s">
        <v>158</v>
      </c>
      <c r="E11" s="8">
        <v>0</v>
      </c>
      <c r="F11" s="8"/>
      <c r="G11" s="8"/>
      <c r="H11" s="8">
        <v>1</v>
      </c>
      <c r="I11" s="8">
        <v>1</v>
      </c>
      <c r="J11" s="8">
        <v>2</v>
      </c>
      <c r="K11" s="8"/>
      <c r="L11" s="8">
        <v>2</v>
      </c>
      <c r="M11" s="8">
        <v>2</v>
      </c>
      <c r="N11" s="8"/>
      <c r="O11" s="8"/>
      <c r="P11" s="8">
        <v>0</v>
      </c>
      <c r="Q11" s="8"/>
      <c r="T11" s="4" t="s">
        <v>19</v>
      </c>
      <c r="U11" s="5"/>
      <c r="V11" s="5"/>
      <c r="W11" s="5"/>
      <c r="X11" s="5"/>
      <c r="Y11" s="5"/>
      <c r="Z11" s="5"/>
      <c r="AA11" s="5"/>
    </row>
    <row r="12" spans="1:27">
      <c r="A12" s="8" t="s">
        <v>44</v>
      </c>
      <c r="B12" s="8"/>
      <c r="C12" s="8" t="s">
        <v>52</v>
      </c>
      <c r="D12" s="9" t="s">
        <v>157</v>
      </c>
      <c r="E12" s="8">
        <v>2</v>
      </c>
      <c r="F12" s="8"/>
      <c r="G12" s="8"/>
      <c r="H12" s="8">
        <v>2</v>
      </c>
      <c r="I12" s="8">
        <v>1</v>
      </c>
      <c r="J12" s="8">
        <v>2</v>
      </c>
      <c r="K12" s="8"/>
      <c r="L12" s="8">
        <v>2</v>
      </c>
      <c r="M12" s="8">
        <v>2</v>
      </c>
      <c r="N12" s="8"/>
      <c r="O12" s="8"/>
      <c r="P12" s="8">
        <v>0</v>
      </c>
      <c r="Q12" s="8"/>
    </row>
    <row r="13" spans="1:27">
      <c r="A13" s="8" t="s">
        <v>44</v>
      </c>
      <c r="B13" s="8"/>
      <c r="C13" s="8" t="s">
        <v>53</v>
      </c>
      <c r="D13" s="9" t="s">
        <v>157</v>
      </c>
      <c r="E13" s="8">
        <v>2</v>
      </c>
      <c r="F13" s="8"/>
      <c r="G13" s="8"/>
      <c r="H13" s="8">
        <v>2</v>
      </c>
      <c r="I13" s="8">
        <v>1</v>
      </c>
      <c r="J13" s="8">
        <v>2</v>
      </c>
      <c r="K13" s="8"/>
      <c r="L13" s="8">
        <v>2</v>
      </c>
      <c r="M13" s="8">
        <v>2</v>
      </c>
      <c r="N13" s="8"/>
      <c r="O13" s="8"/>
      <c r="P13" s="8">
        <v>1</v>
      </c>
      <c r="Q13" s="8"/>
    </row>
    <row r="14" spans="1:27">
      <c r="A14" s="8" t="s">
        <v>44</v>
      </c>
      <c r="B14" s="8"/>
      <c r="C14" s="8" t="s">
        <v>54</v>
      </c>
      <c r="D14" s="9" t="s">
        <v>158</v>
      </c>
      <c r="E14" s="8">
        <v>1</v>
      </c>
      <c r="F14" s="8"/>
      <c r="G14" s="8"/>
      <c r="H14" s="8">
        <v>2</v>
      </c>
      <c r="I14" s="8">
        <v>1</v>
      </c>
      <c r="J14" s="8">
        <v>2</v>
      </c>
      <c r="K14" s="8"/>
      <c r="L14" s="8">
        <v>0</v>
      </c>
      <c r="M14" s="8">
        <v>2</v>
      </c>
      <c r="N14" s="8"/>
      <c r="O14" s="8"/>
      <c r="P14" s="8">
        <v>1</v>
      </c>
      <c r="Q14" s="8"/>
    </row>
    <row r="15" spans="1:27">
      <c r="A15" s="8" t="s">
        <v>44</v>
      </c>
      <c r="B15" s="8"/>
      <c r="C15" s="8" t="s">
        <v>55</v>
      </c>
      <c r="D15" s="9" t="s">
        <v>158</v>
      </c>
      <c r="E15" s="8">
        <v>2</v>
      </c>
      <c r="F15" s="8"/>
      <c r="G15" s="8"/>
      <c r="H15" s="8">
        <v>2</v>
      </c>
      <c r="I15" s="8">
        <v>1</v>
      </c>
      <c r="J15" s="8">
        <v>2</v>
      </c>
      <c r="K15" s="8"/>
      <c r="L15" s="8">
        <v>1</v>
      </c>
      <c r="M15" s="8">
        <v>0</v>
      </c>
      <c r="N15" s="8"/>
      <c r="O15" s="8"/>
      <c r="P15" s="8">
        <v>1</v>
      </c>
      <c r="Q15" s="8"/>
    </row>
    <row r="16" spans="1:27">
      <c r="A16" s="8" t="s">
        <v>44</v>
      </c>
      <c r="B16" s="8"/>
      <c r="C16" s="8" t="s">
        <v>56</v>
      </c>
      <c r="D16" s="9" t="s">
        <v>158</v>
      </c>
      <c r="E16" s="8">
        <v>1</v>
      </c>
      <c r="F16" s="8"/>
      <c r="G16" s="8"/>
      <c r="H16" s="8">
        <v>2</v>
      </c>
      <c r="I16" s="8">
        <v>1</v>
      </c>
      <c r="J16" s="8">
        <v>2</v>
      </c>
      <c r="K16" s="8"/>
      <c r="L16" s="8">
        <v>1</v>
      </c>
      <c r="M16" s="8">
        <v>0</v>
      </c>
      <c r="N16" s="8"/>
      <c r="O16" s="8"/>
      <c r="P16" s="8">
        <v>1</v>
      </c>
      <c r="Q16" s="8"/>
    </row>
    <row r="17" spans="1:17">
      <c r="A17" s="8" t="s">
        <v>44</v>
      </c>
      <c r="B17" s="8"/>
      <c r="C17" s="8" t="s">
        <v>57</v>
      </c>
      <c r="D17" s="9" t="s">
        <v>158</v>
      </c>
      <c r="E17" s="8">
        <v>1</v>
      </c>
      <c r="F17" s="8"/>
      <c r="G17" s="8"/>
      <c r="H17" s="8">
        <v>2</v>
      </c>
      <c r="I17" s="8">
        <v>0</v>
      </c>
      <c r="J17" s="8">
        <v>2</v>
      </c>
      <c r="K17" s="8"/>
      <c r="L17" s="8">
        <v>1</v>
      </c>
      <c r="M17" s="8">
        <v>0</v>
      </c>
      <c r="N17" s="8"/>
      <c r="O17" s="8"/>
      <c r="P17" s="8">
        <v>1</v>
      </c>
      <c r="Q17" s="8"/>
    </row>
    <row r="18" spans="1:17">
      <c r="A18" s="8" t="s">
        <v>44</v>
      </c>
      <c r="B18" s="8"/>
      <c r="C18" s="8" t="s">
        <v>58</v>
      </c>
      <c r="D18" s="9" t="s">
        <v>157</v>
      </c>
      <c r="E18" s="8">
        <v>0</v>
      </c>
      <c r="F18" s="8"/>
      <c r="G18" s="8"/>
      <c r="H18" s="8">
        <v>2</v>
      </c>
      <c r="I18" s="8">
        <v>0</v>
      </c>
      <c r="J18" s="8">
        <v>2</v>
      </c>
      <c r="K18" s="8"/>
      <c r="L18" s="8">
        <v>1</v>
      </c>
      <c r="M18" s="8">
        <v>1</v>
      </c>
      <c r="N18" s="8"/>
      <c r="O18" s="8"/>
      <c r="P18" s="8">
        <v>0</v>
      </c>
      <c r="Q18" s="8"/>
    </row>
    <row r="19" spans="1:17">
      <c r="A19" s="8" t="s">
        <v>44</v>
      </c>
      <c r="B19" s="8"/>
      <c r="C19" s="8" t="s">
        <v>59</v>
      </c>
      <c r="D19" s="9" t="s">
        <v>157</v>
      </c>
      <c r="E19" s="8">
        <v>2</v>
      </c>
      <c r="F19" s="8"/>
      <c r="G19" s="8"/>
      <c r="H19" s="8">
        <v>2</v>
      </c>
      <c r="I19" s="8">
        <v>0</v>
      </c>
      <c r="J19" s="8">
        <v>2</v>
      </c>
      <c r="K19" s="8"/>
      <c r="L19" s="8">
        <v>0</v>
      </c>
      <c r="M19" s="8">
        <v>1</v>
      </c>
      <c r="N19" s="8"/>
      <c r="O19" s="8"/>
      <c r="P19" s="8">
        <v>0</v>
      </c>
      <c r="Q19" s="8"/>
    </row>
    <row r="20" spans="1:17">
      <c r="A20" s="8" t="s">
        <v>44</v>
      </c>
      <c r="B20" s="8"/>
      <c r="C20" s="8" t="s">
        <v>60</v>
      </c>
      <c r="D20" s="9" t="s">
        <v>157</v>
      </c>
      <c r="E20" s="8">
        <v>2</v>
      </c>
      <c r="F20" s="8"/>
      <c r="G20" s="8"/>
      <c r="H20" s="8">
        <v>2</v>
      </c>
      <c r="I20" s="8">
        <v>2</v>
      </c>
      <c r="J20" s="8">
        <v>2</v>
      </c>
      <c r="K20" s="8"/>
      <c r="L20" s="8">
        <v>1</v>
      </c>
      <c r="M20" s="8">
        <v>1</v>
      </c>
      <c r="N20" s="8"/>
      <c r="O20" s="8"/>
      <c r="P20" s="8">
        <v>0</v>
      </c>
      <c r="Q20" s="8"/>
    </row>
    <row r="21" spans="1:17">
      <c r="A21" s="8" t="s">
        <v>61</v>
      </c>
      <c r="B21" s="8"/>
      <c r="C21" s="8" t="s">
        <v>62</v>
      </c>
      <c r="D21" s="9" t="s">
        <v>157</v>
      </c>
      <c r="E21" s="8">
        <v>1</v>
      </c>
      <c r="F21" s="8"/>
      <c r="G21" s="8"/>
      <c r="H21" s="8">
        <v>0</v>
      </c>
      <c r="I21" s="8">
        <v>2</v>
      </c>
      <c r="J21" s="8">
        <v>2</v>
      </c>
      <c r="K21" s="8"/>
      <c r="L21" s="8">
        <v>0</v>
      </c>
      <c r="M21" s="8">
        <v>1</v>
      </c>
      <c r="N21" s="8"/>
      <c r="O21" s="8"/>
      <c r="P21" s="8">
        <v>2</v>
      </c>
      <c r="Q21" s="8"/>
    </row>
    <row r="22" spans="1:17">
      <c r="A22" s="8" t="s">
        <v>61</v>
      </c>
      <c r="B22" s="8"/>
      <c r="C22" s="8" t="s">
        <v>49</v>
      </c>
      <c r="D22" s="9" t="s">
        <v>158</v>
      </c>
      <c r="E22" s="8">
        <v>1</v>
      </c>
      <c r="F22" s="8"/>
      <c r="G22" s="8"/>
      <c r="H22" s="8">
        <v>0</v>
      </c>
      <c r="I22" s="8">
        <v>2</v>
      </c>
      <c r="J22" s="8">
        <v>2</v>
      </c>
      <c r="K22" s="8"/>
      <c r="L22" s="8">
        <v>0</v>
      </c>
      <c r="M22" s="8">
        <v>0</v>
      </c>
      <c r="N22" s="8"/>
      <c r="O22" s="8"/>
      <c r="P22" s="8">
        <v>2</v>
      </c>
      <c r="Q22" s="8"/>
    </row>
    <row r="23" spans="1:17">
      <c r="A23" s="8" t="s">
        <v>61</v>
      </c>
      <c r="B23" s="8"/>
      <c r="C23" s="8" t="s">
        <v>63</v>
      </c>
      <c r="D23" s="9" t="s">
        <v>158</v>
      </c>
      <c r="E23" s="8">
        <v>0</v>
      </c>
      <c r="F23" s="8"/>
      <c r="G23" s="8"/>
      <c r="H23" s="8">
        <v>1</v>
      </c>
      <c r="I23" s="8">
        <v>2</v>
      </c>
      <c r="J23" s="8">
        <v>2</v>
      </c>
      <c r="K23" s="8"/>
      <c r="L23" s="8">
        <v>1</v>
      </c>
      <c r="M23" s="8">
        <v>0</v>
      </c>
      <c r="N23" s="8"/>
      <c r="O23" s="8"/>
      <c r="P23" s="8">
        <v>2</v>
      </c>
      <c r="Q23" s="8"/>
    </row>
    <row r="24" spans="1:17">
      <c r="A24" s="8" t="s">
        <v>61</v>
      </c>
      <c r="B24" s="8"/>
      <c r="C24" s="8" t="s">
        <v>64</v>
      </c>
      <c r="D24" s="9" t="s">
        <v>157</v>
      </c>
      <c r="E24" s="8">
        <v>2</v>
      </c>
      <c r="F24" s="8"/>
      <c r="G24" s="8"/>
      <c r="H24" s="8">
        <v>1</v>
      </c>
      <c r="I24" s="8">
        <v>2</v>
      </c>
      <c r="J24" s="8">
        <v>0</v>
      </c>
      <c r="K24" s="8"/>
      <c r="L24" s="8">
        <v>1</v>
      </c>
      <c r="M24" s="8">
        <v>0</v>
      </c>
      <c r="N24" s="8"/>
      <c r="O24" s="8"/>
      <c r="P24" s="8">
        <v>2</v>
      </c>
      <c r="Q24" s="8"/>
    </row>
    <row r="25" spans="1:17">
      <c r="A25" s="8" t="s">
        <v>61</v>
      </c>
      <c r="B25" s="8"/>
      <c r="C25" s="8" t="s">
        <v>65</v>
      </c>
      <c r="D25" s="9" t="s">
        <v>157</v>
      </c>
      <c r="E25" s="8">
        <v>2</v>
      </c>
      <c r="F25" s="8"/>
      <c r="G25" s="8"/>
      <c r="H25" s="8">
        <v>1</v>
      </c>
      <c r="I25" s="8">
        <v>2</v>
      </c>
      <c r="J25" s="8">
        <v>0</v>
      </c>
      <c r="K25" s="8"/>
      <c r="L25" s="8">
        <v>1</v>
      </c>
      <c r="M25" s="8">
        <v>0</v>
      </c>
      <c r="N25" s="8"/>
      <c r="O25" s="8"/>
      <c r="P25" s="8">
        <v>1</v>
      </c>
      <c r="Q25" s="8"/>
    </row>
    <row r="26" spans="1:17">
      <c r="A26" s="8" t="s">
        <v>61</v>
      </c>
      <c r="B26" s="8"/>
      <c r="C26" s="8" t="s">
        <v>66</v>
      </c>
      <c r="D26" s="9" t="s">
        <v>158</v>
      </c>
      <c r="E26" s="8">
        <v>2</v>
      </c>
      <c r="F26" s="8"/>
      <c r="G26" s="8"/>
      <c r="H26" s="8">
        <v>0</v>
      </c>
      <c r="I26" s="8">
        <v>2</v>
      </c>
      <c r="J26" s="8">
        <v>0</v>
      </c>
      <c r="K26" s="8"/>
      <c r="L26" s="8">
        <v>2</v>
      </c>
      <c r="M26" s="8">
        <v>0</v>
      </c>
      <c r="N26" s="8"/>
      <c r="O26" s="8"/>
      <c r="P26" s="8">
        <v>1</v>
      </c>
      <c r="Q26" s="8"/>
    </row>
    <row r="27" spans="1:17">
      <c r="A27" s="8" t="s">
        <v>61</v>
      </c>
      <c r="B27" s="8"/>
      <c r="C27" s="8" t="s">
        <v>67</v>
      </c>
      <c r="D27" s="9" t="s">
        <v>157</v>
      </c>
      <c r="E27" s="8">
        <v>1</v>
      </c>
      <c r="F27" s="8"/>
      <c r="G27" s="8"/>
      <c r="H27" s="8">
        <v>0</v>
      </c>
      <c r="I27" s="8">
        <v>2</v>
      </c>
      <c r="J27" s="8">
        <v>1</v>
      </c>
      <c r="K27" s="8"/>
      <c r="L27" s="8">
        <v>2</v>
      </c>
      <c r="M27" s="8">
        <v>0</v>
      </c>
      <c r="N27" s="8"/>
      <c r="O27" s="8"/>
      <c r="P27" s="8">
        <v>1</v>
      </c>
      <c r="Q27" s="8"/>
    </row>
    <row r="28" spans="1:17">
      <c r="A28" s="8" t="s">
        <v>61</v>
      </c>
      <c r="B28" s="8"/>
      <c r="C28" s="8" t="s">
        <v>68</v>
      </c>
      <c r="D28" s="9" t="s">
        <v>157</v>
      </c>
      <c r="E28" s="8">
        <v>2</v>
      </c>
      <c r="F28" s="8"/>
      <c r="G28" s="8"/>
      <c r="H28" s="8">
        <v>2</v>
      </c>
      <c r="I28" s="8">
        <v>2</v>
      </c>
      <c r="J28" s="8">
        <v>1</v>
      </c>
      <c r="K28" s="8"/>
      <c r="L28" s="8">
        <v>1</v>
      </c>
      <c r="M28" s="8">
        <v>2</v>
      </c>
      <c r="N28" s="8"/>
      <c r="O28" s="8"/>
      <c r="P28" s="8">
        <v>0</v>
      </c>
      <c r="Q28" s="8"/>
    </row>
    <row r="29" spans="1:17">
      <c r="A29" s="8" t="s">
        <v>61</v>
      </c>
      <c r="B29" s="8"/>
      <c r="C29" s="8" t="s">
        <v>69</v>
      </c>
      <c r="D29" s="9" t="s">
        <v>158</v>
      </c>
      <c r="E29" s="8">
        <v>1</v>
      </c>
      <c r="F29" s="8"/>
      <c r="G29" s="8"/>
      <c r="H29" s="8">
        <v>2</v>
      </c>
      <c r="I29" s="8">
        <v>1</v>
      </c>
      <c r="J29" s="8">
        <v>1</v>
      </c>
      <c r="K29" s="8"/>
      <c r="L29" s="8">
        <v>1</v>
      </c>
      <c r="M29" s="8">
        <v>1</v>
      </c>
      <c r="N29" s="8"/>
      <c r="O29" s="8"/>
      <c r="P29" s="8">
        <v>0</v>
      </c>
      <c r="Q29" s="8"/>
    </row>
    <row r="30" spans="1:17">
      <c r="A30" s="8" t="s">
        <v>61</v>
      </c>
      <c r="B30" s="8"/>
      <c r="C30" s="8" t="s">
        <v>70</v>
      </c>
      <c r="D30" s="9" t="s">
        <v>158</v>
      </c>
      <c r="E30" s="8">
        <v>0</v>
      </c>
      <c r="F30" s="8"/>
      <c r="G30" s="8"/>
      <c r="H30" s="8">
        <v>2</v>
      </c>
      <c r="I30" s="8">
        <v>1</v>
      </c>
      <c r="J30" s="8">
        <v>1</v>
      </c>
      <c r="K30" s="8"/>
      <c r="L30" s="8">
        <v>1</v>
      </c>
      <c r="M30" s="8">
        <v>1</v>
      </c>
      <c r="N30" s="8"/>
      <c r="O30" s="8"/>
      <c r="P30" s="8">
        <v>0</v>
      </c>
      <c r="Q30" s="8"/>
    </row>
    <row r="31" spans="1:17">
      <c r="A31" s="8" t="s">
        <v>61</v>
      </c>
      <c r="B31" s="8"/>
      <c r="C31" s="8" t="s">
        <v>71</v>
      </c>
      <c r="D31" s="9" t="s">
        <v>158</v>
      </c>
      <c r="E31" s="8">
        <v>1</v>
      </c>
      <c r="F31" s="8"/>
      <c r="G31" s="8"/>
      <c r="H31" s="8">
        <v>2</v>
      </c>
      <c r="I31" s="8">
        <v>1</v>
      </c>
      <c r="J31" s="8">
        <v>1</v>
      </c>
      <c r="K31" s="8"/>
      <c r="L31" s="8">
        <v>1</v>
      </c>
      <c r="M31" s="8">
        <v>1</v>
      </c>
      <c r="N31" s="8"/>
      <c r="O31" s="8"/>
      <c r="P31" s="8">
        <v>1</v>
      </c>
      <c r="Q31" s="8"/>
    </row>
    <row r="32" spans="1:17">
      <c r="A32" s="8" t="s">
        <v>61</v>
      </c>
      <c r="B32" s="8"/>
      <c r="C32" s="8" t="s">
        <v>72</v>
      </c>
      <c r="D32" s="9" t="s">
        <v>157</v>
      </c>
      <c r="E32" s="8">
        <v>1</v>
      </c>
      <c r="F32" s="8"/>
      <c r="G32" s="8"/>
      <c r="H32" s="8">
        <v>0</v>
      </c>
      <c r="I32" s="8">
        <v>1</v>
      </c>
      <c r="J32" s="8">
        <v>1</v>
      </c>
      <c r="K32" s="8"/>
      <c r="L32" s="8">
        <v>1</v>
      </c>
      <c r="M32" s="8">
        <v>2</v>
      </c>
      <c r="N32" s="8"/>
      <c r="O32" s="8"/>
      <c r="P32" s="8">
        <v>2</v>
      </c>
      <c r="Q32" s="8"/>
    </row>
    <row r="33" spans="1:17">
      <c r="A33" s="8" t="s">
        <v>61</v>
      </c>
      <c r="B33" s="8"/>
      <c r="C33" s="8" t="s">
        <v>73</v>
      </c>
      <c r="D33" s="9" t="s">
        <v>157</v>
      </c>
      <c r="E33" s="8">
        <v>2</v>
      </c>
      <c r="F33" s="8"/>
      <c r="G33" s="8"/>
      <c r="H33" s="8">
        <v>2</v>
      </c>
      <c r="I33" s="8">
        <v>1</v>
      </c>
      <c r="J33" s="8">
        <v>0</v>
      </c>
      <c r="K33" s="8"/>
      <c r="L33" s="8">
        <v>2</v>
      </c>
      <c r="M33" s="8">
        <v>2</v>
      </c>
      <c r="N33" s="8"/>
      <c r="O33" s="8"/>
      <c r="P33" s="8">
        <v>2</v>
      </c>
      <c r="Q33" s="8"/>
    </row>
    <row r="34" spans="1:17">
      <c r="A34" s="8" t="s">
        <v>61</v>
      </c>
      <c r="B34" s="8"/>
      <c r="C34" s="8" t="s">
        <v>74</v>
      </c>
      <c r="D34" s="9" t="s">
        <v>157</v>
      </c>
      <c r="E34" s="8">
        <v>2</v>
      </c>
      <c r="F34" s="8"/>
      <c r="G34" s="8"/>
      <c r="H34" s="8">
        <v>2</v>
      </c>
      <c r="I34" s="8">
        <v>0</v>
      </c>
      <c r="J34" s="8">
        <v>0</v>
      </c>
      <c r="K34" s="8"/>
      <c r="L34" s="8">
        <v>2</v>
      </c>
      <c r="M34" s="8">
        <v>2</v>
      </c>
      <c r="N34" s="8"/>
      <c r="O34" s="8"/>
      <c r="P34" s="8">
        <v>2</v>
      </c>
      <c r="Q34" s="8"/>
    </row>
    <row r="35" spans="1:17">
      <c r="A35" s="8" t="s">
        <v>61</v>
      </c>
      <c r="B35" s="8"/>
      <c r="C35" s="8" t="s">
        <v>75</v>
      </c>
      <c r="D35" s="9" t="s">
        <v>158</v>
      </c>
      <c r="E35" s="8">
        <v>2</v>
      </c>
      <c r="F35" s="8"/>
      <c r="G35" s="8"/>
      <c r="H35" s="8">
        <v>1</v>
      </c>
      <c r="I35" s="8">
        <v>0</v>
      </c>
      <c r="J35" s="8">
        <v>0</v>
      </c>
      <c r="K35" s="8"/>
      <c r="L35" s="8">
        <v>2</v>
      </c>
      <c r="M35" s="8">
        <v>2</v>
      </c>
      <c r="N35" s="8"/>
      <c r="O35" s="8"/>
      <c r="P35" s="8">
        <v>2</v>
      </c>
      <c r="Q35" s="8"/>
    </row>
    <row r="36" spans="1:17">
      <c r="A36" s="8" t="s">
        <v>61</v>
      </c>
      <c r="B36" s="8"/>
      <c r="C36" s="8" t="s">
        <v>76</v>
      </c>
      <c r="D36" s="9" t="s">
        <v>158</v>
      </c>
      <c r="E36" s="8">
        <v>0</v>
      </c>
      <c r="F36" s="8"/>
      <c r="G36" s="8"/>
      <c r="H36" s="8">
        <v>1</v>
      </c>
      <c r="I36" s="8">
        <v>2</v>
      </c>
      <c r="J36" s="8">
        <v>1</v>
      </c>
      <c r="K36" s="8"/>
      <c r="L36" s="8">
        <v>2</v>
      </c>
      <c r="M36" s="8">
        <v>0</v>
      </c>
      <c r="N36" s="8"/>
      <c r="O36" s="8"/>
      <c r="P36" s="8">
        <v>1</v>
      </c>
      <c r="Q36" s="8"/>
    </row>
    <row r="37" spans="1:17">
      <c r="A37" s="8" t="s">
        <v>61</v>
      </c>
      <c r="B37" s="8"/>
      <c r="C37" s="8" t="s">
        <v>77</v>
      </c>
      <c r="D37" s="9" t="s">
        <v>157</v>
      </c>
      <c r="E37" s="8">
        <v>0</v>
      </c>
      <c r="F37" s="8"/>
      <c r="G37" s="8"/>
      <c r="H37" s="8">
        <v>1</v>
      </c>
      <c r="I37" s="8">
        <v>2</v>
      </c>
      <c r="J37" s="8">
        <v>1</v>
      </c>
      <c r="K37" s="8"/>
      <c r="L37" s="8">
        <v>0</v>
      </c>
      <c r="M37" s="8">
        <v>0</v>
      </c>
      <c r="N37" s="8"/>
      <c r="O37" s="8"/>
      <c r="P37" s="8">
        <v>1</v>
      </c>
      <c r="Q37" s="8"/>
    </row>
    <row r="38" spans="1:17">
      <c r="A38" s="8" t="s">
        <v>61</v>
      </c>
      <c r="B38" s="8"/>
      <c r="C38" s="8" t="s">
        <v>78</v>
      </c>
      <c r="D38" s="9" t="s">
        <v>158</v>
      </c>
      <c r="E38" s="8">
        <v>1</v>
      </c>
      <c r="F38" s="8"/>
      <c r="G38" s="8"/>
      <c r="H38" s="8">
        <v>0</v>
      </c>
      <c r="I38" s="8">
        <v>2</v>
      </c>
      <c r="J38" s="8">
        <v>1</v>
      </c>
      <c r="K38" s="8"/>
      <c r="L38" s="8">
        <v>1</v>
      </c>
      <c r="M38" s="8">
        <v>2</v>
      </c>
      <c r="N38" s="8"/>
      <c r="O38" s="8"/>
      <c r="P38" s="8">
        <v>1</v>
      </c>
      <c r="Q38" s="8"/>
    </row>
    <row r="39" spans="1:17">
      <c r="A39" s="8" t="s">
        <v>61</v>
      </c>
      <c r="B39" s="8"/>
      <c r="C39" s="8" t="s">
        <v>79</v>
      </c>
      <c r="D39" s="9" t="s">
        <v>158</v>
      </c>
      <c r="E39" s="8">
        <v>1</v>
      </c>
      <c r="F39" s="8"/>
      <c r="G39" s="8"/>
      <c r="H39" s="8">
        <v>2</v>
      </c>
      <c r="I39" s="8">
        <v>2</v>
      </c>
      <c r="J39" s="8">
        <v>1</v>
      </c>
      <c r="K39" s="8"/>
      <c r="L39" s="8">
        <v>2</v>
      </c>
      <c r="M39" s="8">
        <v>0</v>
      </c>
      <c r="N39" s="8"/>
      <c r="O39" s="8"/>
      <c r="P39" s="8">
        <v>1</v>
      </c>
      <c r="Q39" s="8"/>
    </row>
    <row r="40" spans="1:17">
      <c r="A40" s="8" t="s">
        <v>61</v>
      </c>
      <c r="B40" s="8"/>
      <c r="C40" s="8" t="s">
        <v>80</v>
      </c>
      <c r="D40" s="9" t="s">
        <v>157</v>
      </c>
      <c r="E40" s="8">
        <v>1</v>
      </c>
      <c r="F40" s="8"/>
      <c r="G40" s="8"/>
      <c r="H40" s="8">
        <v>0</v>
      </c>
      <c r="I40" s="8">
        <v>0</v>
      </c>
      <c r="J40" s="8">
        <v>1</v>
      </c>
      <c r="K40" s="8"/>
      <c r="L40" s="8">
        <v>2</v>
      </c>
      <c r="M40" s="8">
        <v>0</v>
      </c>
      <c r="N40" s="8"/>
      <c r="O40" s="8"/>
      <c r="P40" s="8">
        <v>1</v>
      </c>
      <c r="Q40" s="8"/>
    </row>
    <row r="41" spans="1:17">
      <c r="A41" s="8" t="s">
        <v>61</v>
      </c>
      <c r="B41" s="8"/>
      <c r="C41" s="8" t="s">
        <v>81</v>
      </c>
      <c r="D41" s="9" t="s">
        <v>158</v>
      </c>
      <c r="E41" s="8">
        <v>2</v>
      </c>
      <c r="F41" s="8"/>
      <c r="G41" s="8"/>
      <c r="H41" s="8">
        <v>2</v>
      </c>
      <c r="I41" s="8">
        <v>0</v>
      </c>
      <c r="J41" s="8">
        <v>1</v>
      </c>
      <c r="K41" s="8"/>
      <c r="L41" s="8">
        <v>2</v>
      </c>
      <c r="M41" s="8">
        <v>0</v>
      </c>
      <c r="N41" s="8"/>
      <c r="O41" s="8"/>
      <c r="P41" s="8">
        <v>1</v>
      </c>
      <c r="Q41" s="8"/>
    </row>
    <row r="42" spans="1:17">
      <c r="A42" s="8" t="s">
        <v>61</v>
      </c>
      <c r="B42" s="8"/>
      <c r="C42" s="8" t="s">
        <v>82</v>
      </c>
      <c r="D42" s="9" t="s">
        <v>158</v>
      </c>
      <c r="E42" s="8">
        <v>1</v>
      </c>
      <c r="F42" s="8"/>
      <c r="G42" s="8"/>
      <c r="H42" s="8">
        <v>2</v>
      </c>
      <c r="I42" s="8">
        <v>0</v>
      </c>
      <c r="J42" s="8">
        <v>2</v>
      </c>
      <c r="K42" s="8"/>
      <c r="L42" s="8">
        <v>2</v>
      </c>
      <c r="M42" s="8">
        <v>2</v>
      </c>
      <c r="N42" s="8"/>
      <c r="O42" s="8"/>
      <c r="P42" s="8">
        <v>1</v>
      </c>
      <c r="Q42" s="8"/>
    </row>
    <row r="43" spans="1:17">
      <c r="A43" s="8" t="s">
        <v>83</v>
      </c>
      <c r="B43" s="8"/>
      <c r="C43" s="8" t="s">
        <v>69</v>
      </c>
      <c r="D43" s="9" t="s">
        <v>158</v>
      </c>
      <c r="E43" s="8">
        <v>2</v>
      </c>
      <c r="F43" s="8"/>
      <c r="G43" s="8"/>
      <c r="H43" s="8">
        <v>2</v>
      </c>
      <c r="I43" s="8">
        <v>1</v>
      </c>
      <c r="J43" s="8">
        <v>2</v>
      </c>
      <c r="K43" s="8"/>
      <c r="L43" s="8">
        <v>2</v>
      </c>
      <c r="M43" s="8">
        <v>2</v>
      </c>
      <c r="N43" s="8"/>
      <c r="O43" s="8"/>
      <c r="P43" s="8">
        <v>0</v>
      </c>
      <c r="Q43" s="8"/>
    </row>
    <row r="44" spans="1:17">
      <c r="A44" s="8" t="s">
        <v>83</v>
      </c>
      <c r="B44" s="8"/>
      <c r="C44" s="8" t="s">
        <v>84</v>
      </c>
      <c r="D44" s="9" t="s">
        <v>158</v>
      </c>
      <c r="E44" s="8">
        <v>2</v>
      </c>
      <c r="F44" s="8"/>
      <c r="G44" s="8"/>
      <c r="H44" s="8">
        <v>2</v>
      </c>
      <c r="I44" s="8">
        <v>1</v>
      </c>
      <c r="J44" s="8">
        <v>2</v>
      </c>
      <c r="K44" s="8"/>
      <c r="L44" s="8">
        <v>1</v>
      </c>
      <c r="M44" s="8">
        <v>2</v>
      </c>
      <c r="N44" s="8"/>
      <c r="O44" s="8"/>
      <c r="P44" s="8">
        <v>2</v>
      </c>
      <c r="Q44" s="8"/>
    </row>
    <row r="45" spans="1:17">
      <c r="A45" s="8" t="s">
        <v>83</v>
      </c>
      <c r="B45" s="8"/>
      <c r="C45" s="8" t="s">
        <v>85</v>
      </c>
      <c r="D45" s="9" t="s">
        <v>157</v>
      </c>
      <c r="E45" s="8">
        <v>2</v>
      </c>
      <c r="F45" s="8"/>
      <c r="G45" s="8"/>
      <c r="H45" s="8">
        <v>0</v>
      </c>
      <c r="I45" s="8">
        <v>1</v>
      </c>
      <c r="J45" s="8">
        <v>2</v>
      </c>
      <c r="K45" s="8"/>
      <c r="L45" s="8">
        <v>1</v>
      </c>
      <c r="M45" s="8">
        <v>2</v>
      </c>
      <c r="N45" s="8"/>
      <c r="O45" s="8"/>
      <c r="P45" s="8">
        <v>2</v>
      </c>
      <c r="Q45" s="8"/>
    </row>
    <row r="46" spans="1:17">
      <c r="A46" s="8" t="s">
        <v>83</v>
      </c>
      <c r="B46" s="8"/>
      <c r="C46" s="8" t="s">
        <v>86</v>
      </c>
      <c r="D46" s="9" t="s">
        <v>158</v>
      </c>
      <c r="E46" s="8">
        <v>0</v>
      </c>
      <c r="F46" s="8"/>
      <c r="G46" s="8"/>
      <c r="H46" s="8">
        <v>1</v>
      </c>
      <c r="I46" s="8">
        <v>1</v>
      </c>
      <c r="J46" s="8">
        <v>0</v>
      </c>
      <c r="K46" s="8"/>
      <c r="L46" s="8">
        <v>1</v>
      </c>
      <c r="M46" s="8">
        <v>2</v>
      </c>
      <c r="N46" s="8"/>
      <c r="O46" s="8"/>
      <c r="P46" s="8">
        <v>2</v>
      </c>
      <c r="Q46" s="8"/>
    </row>
    <row r="47" spans="1:17">
      <c r="A47" s="8" t="s">
        <v>83</v>
      </c>
      <c r="B47" s="8"/>
      <c r="C47" s="8" t="s">
        <v>87</v>
      </c>
      <c r="D47" s="9" t="s">
        <v>157</v>
      </c>
      <c r="E47" s="8">
        <v>1</v>
      </c>
      <c r="F47" s="8"/>
      <c r="G47" s="8"/>
      <c r="H47" s="8">
        <v>2</v>
      </c>
      <c r="I47" s="8">
        <v>1</v>
      </c>
      <c r="J47" s="8">
        <v>0</v>
      </c>
      <c r="K47" s="8"/>
      <c r="L47" s="8">
        <v>0</v>
      </c>
      <c r="M47" s="8">
        <v>2</v>
      </c>
      <c r="N47" s="8"/>
      <c r="O47" s="8"/>
      <c r="P47" s="8">
        <v>2</v>
      </c>
      <c r="Q47" s="8"/>
    </row>
    <row r="48" spans="1:17">
      <c r="A48" s="8" t="s">
        <v>83</v>
      </c>
      <c r="B48" s="8"/>
      <c r="C48" s="8" t="s">
        <v>88</v>
      </c>
      <c r="D48" s="9" t="s">
        <v>158</v>
      </c>
      <c r="E48" s="8">
        <v>2</v>
      </c>
      <c r="F48" s="8"/>
      <c r="G48" s="8"/>
      <c r="H48" s="8">
        <v>2</v>
      </c>
      <c r="I48" s="8">
        <v>0</v>
      </c>
      <c r="J48" s="8">
        <v>0</v>
      </c>
      <c r="K48" s="8"/>
      <c r="L48" s="8">
        <v>2</v>
      </c>
      <c r="M48" s="8">
        <v>2</v>
      </c>
      <c r="N48" s="8"/>
      <c r="O48" s="8"/>
      <c r="P48" s="8">
        <v>2</v>
      </c>
      <c r="Q48" s="8"/>
    </row>
    <row r="49" spans="1:17">
      <c r="A49" s="8" t="s">
        <v>83</v>
      </c>
      <c r="B49" s="8"/>
      <c r="C49" s="8" t="s">
        <v>89</v>
      </c>
      <c r="D49" s="9" t="s">
        <v>158</v>
      </c>
      <c r="E49" s="8">
        <v>1</v>
      </c>
      <c r="F49" s="8"/>
      <c r="G49" s="8"/>
      <c r="H49" s="8">
        <v>1</v>
      </c>
      <c r="I49" s="8">
        <v>0</v>
      </c>
      <c r="J49" s="8">
        <v>1</v>
      </c>
      <c r="K49" s="8"/>
      <c r="L49" s="8">
        <v>1</v>
      </c>
      <c r="M49" s="8">
        <v>1</v>
      </c>
      <c r="N49" s="8"/>
      <c r="O49" s="8"/>
      <c r="P49" s="8">
        <v>2</v>
      </c>
      <c r="Q49" s="8"/>
    </row>
    <row r="50" spans="1:17">
      <c r="A50" s="8" t="s">
        <v>83</v>
      </c>
      <c r="B50" s="8"/>
      <c r="C50" s="8" t="s">
        <v>90</v>
      </c>
      <c r="D50" s="9" t="s">
        <v>158</v>
      </c>
      <c r="E50" s="8">
        <v>0</v>
      </c>
      <c r="F50" s="8"/>
      <c r="G50" s="8"/>
      <c r="H50" s="8">
        <v>1</v>
      </c>
      <c r="I50" s="8">
        <v>0</v>
      </c>
      <c r="J50" s="8">
        <v>1</v>
      </c>
      <c r="K50" s="8"/>
      <c r="L50" s="8">
        <v>2</v>
      </c>
      <c r="M50" s="8">
        <v>1</v>
      </c>
      <c r="N50" s="8"/>
      <c r="O50" s="8"/>
      <c r="P50" s="8">
        <v>0</v>
      </c>
      <c r="Q50" s="8"/>
    </row>
    <row r="51" spans="1:17">
      <c r="A51" s="8" t="s">
        <v>83</v>
      </c>
      <c r="B51" s="8"/>
      <c r="C51" s="8" t="s">
        <v>91</v>
      </c>
      <c r="D51" s="9" t="s">
        <v>158</v>
      </c>
      <c r="E51" s="8">
        <v>2</v>
      </c>
      <c r="F51" s="8"/>
      <c r="G51" s="8"/>
      <c r="H51" s="8">
        <v>1</v>
      </c>
      <c r="I51" s="8">
        <v>2</v>
      </c>
      <c r="J51" s="8">
        <v>1</v>
      </c>
      <c r="K51" s="8"/>
      <c r="L51" s="8">
        <v>0</v>
      </c>
      <c r="M51" s="8">
        <v>1</v>
      </c>
      <c r="N51" s="8"/>
      <c r="O51" s="8"/>
      <c r="P51" s="8">
        <v>0</v>
      </c>
      <c r="Q51" s="8"/>
    </row>
    <row r="52" spans="1:17">
      <c r="A52" s="8" t="s">
        <v>83</v>
      </c>
      <c r="B52" s="8"/>
      <c r="C52" s="8" t="s">
        <v>92</v>
      </c>
      <c r="D52" s="9" t="s">
        <v>157</v>
      </c>
      <c r="E52" s="8">
        <v>1</v>
      </c>
      <c r="F52" s="8"/>
      <c r="G52" s="8"/>
      <c r="H52" s="8">
        <v>1</v>
      </c>
      <c r="I52" s="8">
        <v>2</v>
      </c>
      <c r="J52" s="8">
        <v>1</v>
      </c>
      <c r="K52" s="8"/>
      <c r="L52" s="8">
        <v>0</v>
      </c>
      <c r="M52" s="8">
        <v>1</v>
      </c>
      <c r="N52" s="8"/>
      <c r="O52" s="8"/>
      <c r="P52" s="8">
        <v>1</v>
      </c>
      <c r="Q52" s="8"/>
    </row>
    <row r="53" spans="1:17">
      <c r="A53" s="8" t="s">
        <v>83</v>
      </c>
      <c r="B53" s="8"/>
      <c r="C53" s="8" t="s">
        <v>93</v>
      </c>
      <c r="D53" s="9" t="s">
        <v>157</v>
      </c>
      <c r="E53" s="8">
        <v>2</v>
      </c>
      <c r="F53" s="8"/>
      <c r="G53" s="8"/>
      <c r="H53" s="8">
        <v>0</v>
      </c>
      <c r="I53" s="8">
        <v>2</v>
      </c>
      <c r="J53" s="8">
        <v>1</v>
      </c>
      <c r="K53" s="8"/>
      <c r="L53" s="8">
        <v>2</v>
      </c>
      <c r="M53" s="8">
        <v>1</v>
      </c>
      <c r="N53" s="8"/>
      <c r="O53" s="8"/>
      <c r="P53" s="8">
        <v>1</v>
      </c>
      <c r="Q53" s="8"/>
    </row>
    <row r="54" spans="1:17">
      <c r="A54" s="8" t="s">
        <v>83</v>
      </c>
      <c r="B54" s="8"/>
      <c r="C54" s="8" t="s">
        <v>94</v>
      </c>
      <c r="D54" s="9" t="s">
        <v>158</v>
      </c>
      <c r="E54" s="8">
        <v>2</v>
      </c>
      <c r="F54" s="8"/>
      <c r="G54" s="8"/>
      <c r="H54" s="8">
        <v>1</v>
      </c>
      <c r="I54" s="8">
        <v>2</v>
      </c>
      <c r="J54" s="8">
        <v>0</v>
      </c>
      <c r="K54" s="8"/>
      <c r="L54" s="8">
        <v>2</v>
      </c>
      <c r="M54" s="8">
        <v>1</v>
      </c>
      <c r="N54" s="8"/>
      <c r="O54" s="8"/>
      <c r="P54" s="8">
        <v>1</v>
      </c>
      <c r="Q54" s="8"/>
    </row>
    <row r="55" spans="1:17">
      <c r="A55" s="8" t="s">
        <v>83</v>
      </c>
      <c r="B55" s="8"/>
      <c r="C55" s="8" t="s">
        <v>95</v>
      </c>
      <c r="D55" s="9" t="s">
        <v>157</v>
      </c>
      <c r="E55" s="8">
        <v>2</v>
      </c>
      <c r="F55" s="8"/>
      <c r="G55" s="8"/>
      <c r="H55" s="8">
        <v>2</v>
      </c>
      <c r="I55" s="8">
        <v>2</v>
      </c>
      <c r="J55" s="8">
        <v>0</v>
      </c>
      <c r="K55" s="8"/>
      <c r="L55" s="8">
        <v>2</v>
      </c>
      <c r="M55" s="8">
        <v>1</v>
      </c>
      <c r="N55" s="8"/>
      <c r="O55" s="8"/>
      <c r="P55" s="8">
        <v>1</v>
      </c>
      <c r="Q55" s="8"/>
    </row>
    <row r="56" spans="1:17">
      <c r="A56" s="8" t="s">
        <v>83</v>
      </c>
      <c r="B56" s="8"/>
      <c r="C56" s="8" t="s">
        <v>96</v>
      </c>
      <c r="D56" s="9" t="s">
        <v>158</v>
      </c>
      <c r="E56" s="8">
        <v>1</v>
      </c>
      <c r="F56" s="8"/>
      <c r="G56" s="8"/>
      <c r="H56" s="8">
        <v>0</v>
      </c>
      <c r="I56" s="8">
        <v>0</v>
      </c>
      <c r="J56" s="8">
        <v>0</v>
      </c>
      <c r="K56" s="8"/>
      <c r="L56" s="8">
        <v>2</v>
      </c>
      <c r="M56" s="8">
        <v>1</v>
      </c>
      <c r="N56" s="8"/>
      <c r="O56" s="8"/>
      <c r="P56" s="8">
        <v>1</v>
      </c>
      <c r="Q56" s="8"/>
    </row>
    <row r="57" spans="1:17">
      <c r="A57" s="8" t="s">
        <v>83</v>
      </c>
      <c r="B57" s="8"/>
      <c r="C57" s="8" t="s">
        <v>97</v>
      </c>
      <c r="D57" s="9" t="s">
        <v>158</v>
      </c>
      <c r="E57" s="8">
        <v>1</v>
      </c>
      <c r="F57" s="8"/>
      <c r="G57" s="8"/>
      <c r="H57" s="8">
        <v>0</v>
      </c>
      <c r="I57" s="8">
        <v>0</v>
      </c>
      <c r="J57" s="8">
        <v>2</v>
      </c>
      <c r="K57" s="8"/>
      <c r="L57" s="8">
        <v>0</v>
      </c>
      <c r="M57" s="8">
        <v>1</v>
      </c>
      <c r="N57" s="8"/>
      <c r="O57" s="8"/>
      <c r="P57" s="8">
        <v>1</v>
      </c>
      <c r="Q57" s="8"/>
    </row>
    <row r="58" spans="1:17">
      <c r="A58" s="8" t="s">
        <v>83</v>
      </c>
      <c r="B58" s="8"/>
      <c r="C58" s="8" t="s">
        <v>90</v>
      </c>
      <c r="D58" s="9" t="s">
        <v>158</v>
      </c>
      <c r="E58" s="8">
        <v>2</v>
      </c>
      <c r="F58" s="8"/>
      <c r="G58" s="8"/>
      <c r="H58" s="8">
        <v>1</v>
      </c>
      <c r="I58" s="8">
        <v>0</v>
      </c>
      <c r="J58" s="8">
        <v>2</v>
      </c>
      <c r="K58" s="8"/>
      <c r="L58" s="8">
        <v>1</v>
      </c>
      <c r="M58" s="8">
        <v>0</v>
      </c>
      <c r="N58" s="8"/>
      <c r="O58" s="8"/>
      <c r="P58" s="8">
        <v>1</v>
      </c>
      <c r="Q58" s="8"/>
    </row>
    <row r="59" spans="1:17">
      <c r="A59" s="8" t="s">
        <v>83</v>
      </c>
      <c r="B59" s="8"/>
      <c r="C59" s="8" t="s">
        <v>98</v>
      </c>
      <c r="D59" s="9" t="s">
        <v>157</v>
      </c>
      <c r="E59" s="8">
        <v>0</v>
      </c>
      <c r="F59" s="8"/>
      <c r="G59" s="8"/>
      <c r="H59" s="8">
        <v>1</v>
      </c>
      <c r="I59" s="8">
        <v>0</v>
      </c>
      <c r="J59" s="8">
        <v>2</v>
      </c>
      <c r="K59" s="8"/>
      <c r="L59" s="8">
        <v>1</v>
      </c>
      <c r="M59" s="8">
        <v>2</v>
      </c>
      <c r="N59" s="8"/>
      <c r="O59" s="8"/>
      <c r="P59" s="8">
        <v>0</v>
      </c>
      <c r="Q59" s="8"/>
    </row>
    <row r="60" spans="1:17">
      <c r="A60" s="8" t="s">
        <v>83</v>
      </c>
      <c r="B60" s="8"/>
      <c r="C60" s="8" t="s">
        <v>99</v>
      </c>
      <c r="D60" s="9" t="s">
        <v>157</v>
      </c>
      <c r="E60" s="8">
        <v>1</v>
      </c>
      <c r="F60" s="8"/>
      <c r="G60" s="8"/>
      <c r="H60" s="8">
        <v>1</v>
      </c>
      <c r="I60" s="8">
        <v>1</v>
      </c>
      <c r="J60" s="8">
        <v>2</v>
      </c>
      <c r="K60" s="8"/>
      <c r="L60" s="8">
        <v>0</v>
      </c>
      <c r="M60" s="8">
        <v>1</v>
      </c>
      <c r="N60" s="8"/>
      <c r="O60" s="8"/>
      <c r="P60" s="8">
        <v>2</v>
      </c>
      <c r="Q60" s="8"/>
    </row>
    <row r="61" spans="1:17">
      <c r="A61" s="8" t="s">
        <v>83</v>
      </c>
      <c r="B61" s="8"/>
      <c r="C61" s="8" t="s">
        <v>100</v>
      </c>
      <c r="D61" s="9" t="s">
        <v>157</v>
      </c>
      <c r="E61" s="8">
        <v>1</v>
      </c>
      <c r="F61" s="8"/>
      <c r="G61" s="8"/>
      <c r="H61" s="8">
        <v>1</v>
      </c>
      <c r="I61" s="8">
        <v>1</v>
      </c>
      <c r="J61" s="8">
        <v>1</v>
      </c>
      <c r="K61" s="8"/>
      <c r="L61" s="8">
        <v>0</v>
      </c>
      <c r="M61" s="8">
        <v>1</v>
      </c>
      <c r="N61" s="8"/>
      <c r="O61" s="8"/>
      <c r="P61" s="8">
        <v>2</v>
      </c>
      <c r="Q61" s="8"/>
    </row>
    <row r="62" spans="1:17">
      <c r="A62" s="8" t="s">
        <v>83</v>
      </c>
      <c r="B62" s="8"/>
      <c r="C62" s="8" t="s">
        <v>101</v>
      </c>
      <c r="D62" s="9" t="s">
        <v>157</v>
      </c>
      <c r="E62" s="8">
        <v>1</v>
      </c>
      <c r="F62" s="8"/>
      <c r="G62" s="8"/>
      <c r="H62" s="8">
        <v>1</v>
      </c>
      <c r="I62" s="8">
        <v>1</v>
      </c>
      <c r="J62" s="8">
        <v>1</v>
      </c>
      <c r="K62" s="8"/>
      <c r="L62" s="8">
        <v>1</v>
      </c>
      <c r="M62" s="8">
        <v>1</v>
      </c>
      <c r="N62" s="8"/>
      <c r="O62" s="8"/>
      <c r="P62" s="8">
        <v>2</v>
      </c>
      <c r="Q62" s="8"/>
    </row>
    <row r="63" spans="1:17">
      <c r="A63" s="8" t="s">
        <v>83</v>
      </c>
      <c r="B63" s="8"/>
      <c r="C63" s="8" t="s">
        <v>102</v>
      </c>
      <c r="D63" s="9" t="s">
        <v>157</v>
      </c>
      <c r="E63" s="8">
        <v>2</v>
      </c>
      <c r="F63" s="8"/>
      <c r="G63" s="8"/>
      <c r="H63" s="8">
        <v>0</v>
      </c>
      <c r="I63" s="8">
        <v>1</v>
      </c>
      <c r="J63" s="8">
        <v>1</v>
      </c>
      <c r="K63" s="8"/>
      <c r="L63" s="8">
        <v>0</v>
      </c>
      <c r="M63" s="8">
        <v>0</v>
      </c>
      <c r="N63" s="8"/>
      <c r="O63" s="8"/>
      <c r="P63" s="8">
        <v>2</v>
      </c>
      <c r="Q63" s="8"/>
    </row>
    <row r="64" spans="1:17">
      <c r="A64" s="8" t="s">
        <v>103</v>
      </c>
      <c r="B64" s="8"/>
      <c r="C64" s="8" t="s">
        <v>104</v>
      </c>
      <c r="D64" s="9" t="s">
        <v>157</v>
      </c>
      <c r="E64" s="8">
        <v>1</v>
      </c>
      <c r="F64" s="8"/>
      <c r="G64" s="8"/>
      <c r="H64" s="8">
        <v>1</v>
      </c>
      <c r="I64" s="8">
        <v>1</v>
      </c>
      <c r="J64" s="8">
        <v>0</v>
      </c>
      <c r="K64" s="8"/>
      <c r="L64" s="8">
        <v>2</v>
      </c>
      <c r="M64" s="8">
        <v>1</v>
      </c>
      <c r="N64" s="8"/>
      <c r="O64" s="8"/>
      <c r="P64" s="8">
        <v>2</v>
      </c>
      <c r="Q64" s="8"/>
    </row>
    <row r="65" spans="1:17">
      <c r="A65" s="8" t="s">
        <v>103</v>
      </c>
      <c r="B65" s="8"/>
      <c r="C65" s="8" t="s">
        <v>105</v>
      </c>
      <c r="D65" s="9" t="s">
        <v>157</v>
      </c>
      <c r="E65" s="8">
        <v>1</v>
      </c>
      <c r="F65" s="8"/>
      <c r="G65" s="8"/>
      <c r="H65" s="8">
        <v>0</v>
      </c>
      <c r="I65" s="8">
        <v>1</v>
      </c>
      <c r="J65" s="8">
        <v>0</v>
      </c>
      <c r="K65" s="8"/>
      <c r="L65" s="8">
        <v>2</v>
      </c>
      <c r="M65" s="8">
        <v>1</v>
      </c>
      <c r="N65" s="8"/>
      <c r="O65" s="8"/>
      <c r="P65" s="8">
        <v>2</v>
      </c>
      <c r="Q65" s="8"/>
    </row>
    <row r="66" spans="1:17">
      <c r="A66" s="8" t="s">
        <v>103</v>
      </c>
      <c r="B66" s="8"/>
      <c r="C66" s="8" t="s">
        <v>106</v>
      </c>
      <c r="D66" s="9" t="s">
        <v>157</v>
      </c>
      <c r="E66" s="8">
        <v>2</v>
      </c>
      <c r="F66" s="8"/>
      <c r="G66" s="8"/>
      <c r="H66" s="8">
        <v>2</v>
      </c>
      <c r="I66" s="8">
        <v>1</v>
      </c>
      <c r="J66" s="8">
        <v>0</v>
      </c>
      <c r="K66" s="8"/>
      <c r="L66" s="8">
        <v>0</v>
      </c>
      <c r="M66" s="8">
        <v>1</v>
      </c>
      <c r="N66" s="8"/>
      <c r="O66" s="8"/>
      <c r="P66" s="8">
        <v>2</v>
      </c>
      <c r="Q66" s="8"/>
    </row>
    <row r="67" spans="1:17">
      <c r="A67" s="8" t="s">
        <v>103</v>
      </c>
      <c r="B67" s="8"/>
      <c r="C67" s="8" t="s">
        <v>107</v>
      </c>
      <c r="D67" s="9" t="s">
        <v>158</v>
      </c>
      <c r="E67" s="8">
        <v>2</v>
      </c>
      <c r="F67" s="8"/>
      <c r="G67" s="8"/>
      <c r="H67" s="8">
        <v>0</v>
      </c>
      <c r="I67" s="8">
        <v>1</v>
      </c>
      <c r="J67" s="8">
        <v>1</v>
      </c>
      <c r="K67" s="8"/>
      <c r="L67" s="8">
        <v>1</v>
      </c>
      <c r="M67" s="8">
        <v>1</v>
      </c>
      <c r="N67" s="8"/>
      <c r="O67" s="8"/>
      <c r="P67" s="8">
        <v>2</v>
      </c>
      <c r="Q67" s="8"/>
    </row>
    <row r="68" spans="1:17">
      <c r="A68" s="8" t="s">
        <v>103</v>
      </c>
      <c r="B68" s="8"/>
      <c r="C68" s="8" t="s">
        <v>108</v>
      </c>
      <c r="D68" s="9" t="s">
        <v>157</v>
      </c>
      <c r="E68" s="8">
        <v>2</v>
      </c>
      <c r="F68" s="8"/>
      <c r="G68" s="8"/>
      <c r="H68" s="8">
        <v>2</v>
      </c>
      <c r="I68" s="8">
        <v>2</v>
      </c>
      <c r="J68" s="8">
        <v>2</v>
      </c>
      <c r="K68" s="8"/>
      <c r="L68" s="8">
        <v>1</v>
      </c>
      <c r="M68" s="8">
        <v>1</v>
      </c>
      <c r="N68" s="8"/>
      <c r="O68" s="8"/>
      <c r="P68" s="8">
        <v>2</v>
      </c>
      <c r="Q68" s="8"/>
    </row>
    <row r="69" spans="1:17">
      <c r="A69" s="8" t="s">
        <v>103</v>
      </c>
      <c r="B69" s="8"/>
      <c r="C69" s="8" t="s">
        <v>109</v>
      </c>
      <c r="D69" s="9" t="s">
        <v>157</v>
      </c>
      <c r="E69" s="8">
        <v>0</v>
      </c>
      <c r="F69" s="8"/>
      <c r="G69" s="8"/>
      <c r="H69" s="8">
        <v>2</v>
      </c>
      <c r="I69" s="8">
        <v>2</v>
      </c>
      <c r="J69" s="8">
        <v>2</v>
      </c>
      <c r="K69" s="8"/>
      <c r="L69" s="8">
        <v>2</v>
      </c>
      <c r="M69" s="8">
        <v>1</v>
      </c>
      <c r="N69" s="8"/>
      <c r="O69" s="8"/>
      <c r="P69" s="8">
        <v>2</v>
      </c>
      <c r="Q69" s="8"/>
    </row>
    <row r="70" spans="1:17">
      <c r="A70" s="8" t="s">
        <v>103</v>
      </c>
      <c r="B70" s="8"/>
      <c r="C70" s="8" t="s">
        <v>110</v>
      </c>
      <c r="D70" s="9" t="s">
        <v>157</v>
      </c>
      <c r="E70" s="8">
        <v>1</v>
      </c>
      <c r="F70" s="8"/>
      <c r="G70" s="8"/>
      <c r="H70" s="8">
        <v>2</v>
      </c>
      <c r="I70" s="8">
        <v>2</v>
      </c>
      <c r="J70" s="8">
        <v>2</v>
      </c>
      <c r="K70" s="8"/>
      <c r="L70" s="8">
        <v>2</v>
      </c>
      <c r="M70" s="8">
        <v>1</v>
      </c>
      <c r="N70" s="8"/>
      <c r="O70" s="8"/>
      <c r="P70" s="8">
        <v>2</v>
      </c>
      <c r="Q70" s="8"/>
    </row>
    <row r="71" spans="1:17">
      <c r="A71" s="8" t="s">
        <v>103</v>
      </c>
      <c r="B71" s="8"/>
      <c r="C71" s="8" t="s">
        <v>104</v>
      </c>
      <c r="D71" s="9" t="s">
        <v>157</v>
      </c>
      <c r="E71" s="8">
        <v>1</v>
      </c>
      <c r="F71" s="8"/>
      <c r="G71" s="8"/>
      <c r="H71" s="8">
        <v>2</v>
      </c>
      <c r="I71" s="8">
        <v>2</v>
      </c>
      <c r="J71" s="8">
        <v>2</v>
      </c>
      <c r="K71" s="8"/>
      <c r="L71" s="8">
        <v>2</v>
      </c>
      <c r="M71" s="8">
        <v>0</v>
      </c>
      <c r="N71" s="8"/>
      <c r="O71" s="8"/>
      <c r="P71" s="8">
        <v>0</v>
      </c>
      <c r="Q71" s="8"/>
    </row>
    <row r="72" spans="1:17">
      <c r="A72" s="8" t="s">
        <v>103</v>
      </c>
      <c r="B72" s="8"/>
      <c r="C72" s="8" t="s">
        <v>111</v>
      </c>
      <c r="D72" s="9" t="s">
        <v>158</v>
      </c>
      <c r="E72" s="8">
        <v>1</v>
      </c>
      <c r="F72" s="8"/>
      <c r="G72" s="8"/>
      <c r="H72" s="8">
        <v>2</v>
      </c>
      <c r="I72" s="8">
        <v>2</v>
      </c>
      <c r="J72" s="8">
        <v>1</v>
      </c>
      <c r="K72" s="8"/>
      <c r="L72" s="8">
        <v>2</v>
      </c>
      <c r="M72" s="8">
        <v>1</v>
      </c>
      <c r="N72" s="8"/>
      <c r="O72" s="8"/>
      <c r="P72" s="8">
        <v>1</v>
      </c>
      <c r="Q72" s="8"/>
    </row>
    <row r="73" spans="1:17">
      <c r="A73" s="8" t="s">
        <v>103</v>
      </c>
      <c r="B73" s="8"/>
      <c r="C73" s="8" t="s">
        <v>112</v>
      </c>
      <c r="D73" s="9" t="s">
        <v>157</v>
      </c>
      <c r="E73" s="8">
        <v>1</v>
      </c>
      <c r="F73" s="8"/>
      <c r="G73" s="8"/>
      <c r="H73" s="8">
        <v>2</v>
      </c>
      <c r="I73" s="8">
        <v>2</v>
      </c>
      <c r="J73" s="8">
        <v>1</v>
      </c>
      <c r="K73" s="8"/>
      <c r="L73" s="8">
        <v>2</v>
      </c>
      <c r="M73" s="8">
        <v>0</v>
      </c>
      <c r="N73" s="8"/>
      <c r="O73" s="8"/>
      <c r="P73" s="8">
        <v>1</v>
      </c>
      <c r="Q73" s="8"/>
    </row>
    <row r="74" spans="1:17">
      <c r="A74" s="8" t="s">
        <v>103</v>
      </c>
      <c r="B74" s="8"/>
      <c r="C74" s="8" t="s">
        <v>113</v>
      </c>
      <c r="D74" s="9" t="s">
        <v>157</v>
      </c>
      <c r="E74" s="8">
        <v>0</v>
      </c>
      <c r="F74" s="8"/>
      <c r="G74" s="8"/>
      <c r="H74" s="8">
        <v>2</v>
      </c>
      <c r="I74" s="8">
        <v>2</v>
      </c>
      <c r="J74" s="8">
        <v>1</v>
      </c>
      <c r="K74" s="8"/>
      <c r="L74" s="8">
        <v>1</v>
      </c>
      <c r="M74" s="8">
        <v>1</v>
      </c>
      <c r="N74" s="8"/>
      <c r="O74" s="8"/>
      <c r="P74" s="8">
        <v>1</v>
      </c>
      <c r="Q74" s="8"/>
    </row>
    <row r="75" spans="1:17">
      <c r="A75" s="8" t="s">
        <v>103</v>
      </c>
      <c r="B75" s="8"/>
      <c r="C75" s="8" t="s">
        <v>114</v>
      </c>
      <c r="D75" s="9" t="s">
        <v>158</v>
      </c>
      <c r="E75" s="8">
        <v>1</v>
      </c>
      <c r="F75" s="8"/>
      <c r="G75" s="8"/>
      <c r="H75" s="8">
        <v>2</v>
      </c>
      <c r="I75" s="8">
        <v>2</v>
      </c>
      <c r="J75" s="8">
        <v>1</v>
      </c>
      <c r="K75" s="8"/>
      <c r="L75" s="8">
        <v>0</v>
      </c>
      <c r="M75" s="8">
        <v>0</v>
      </c>
      <c r="N75" s="8"/>
      <c r="O75" s="8"/>
      <c r="P75" s="8">
        <v>1</v>
      </c>
      <c r="Q75" s="8"/>
    </row>
    <row r="76" spans="1:17">
      <c r="A76" s="8" t="s">
        <v>103</v>
      </c>
      <c r="B76" s="8"/>
      <c r="C76" s="8" t="s">
        <v>115</v>
      </c>
      <c r="D76" s="9" t="s">
        <v>158</v>
      </c>
      <c r="E76" s="8">
        <v>0</v>
      </c>
      <c r="F76" s="8"/>
      <c r="G76" s="8"/>
      <c r="H76" s="8">
        <v>0</v>
      </c>
      <c r="I76" s="8">
        <v>2</v>
      </c>
      <c r="J76" s="8">
        <v>1</v>
      </c>
      <c r="K76" s="8"/>
      <c r="L76" s="8">
        <v>1</v>
      </c>
      <c r="M76" s="8">
        <v>2</v>
      </c>
      <c r="N76" s="8"/>
      <c r="O76" s="8"/>
      <c r="P76" s="8">
        <v>1</v>
      </c>
      <c r="Q76" s="8"/>
    </row>
    <row r="77" spans="1:17">
      <c r="A77" s="8" t="s">
        <v>103</v>
      </c>
      <c r="B77" s="8"/>
      <c r="C77" s="8" t="s">
        <v>116</v>
      </c>
      <c r="D77" s="9" t="s">
        <v>158</v>
      </c>
      <c r="E77" s="8">
        <v>0</v>
      </c>
      <c r="F77" s="8"/>
      <c r="G77" s="8"/>
      <c r="H77" s="8">
        <v>1</v>
      </c>
      <c r="I77" s="8">
        <v>2</v>
      </c>
      <c r="J77" s="8">
        <v>1</v>
      </c>
      <c r="K77" s="8"/>
      <c r="L77" s="8">
        <v>1</v>
      </c>
      <c r="M77" s="8">
        <v>2</v>
      </c>
      <c r="N77" s="8"/>
      <c r="O77" s="8"/>
      <c r="P77" s="8">
        <v>1</v>
      </c>
      <c r="Q77" s="8"/>
    </row>
    <row r="78" spans="1:17">
      <c r="A78" s="8" t="s">
        <v>103</v>
      </c>
      <c r="B78" s="8"/>
      <c r="C78" s="8" t="s">
        <v>117</v>
      </c>
      <c r="D78" s="9" t="s">
        <v>158</v>
      </c>
      <c r="E78" s="8">
        <v>1</v>
      </c>
      <c r="F78" s="8"/>
      <c r="G78" s="8"/>
      <c r="H78" s="8">
        <v>1</v>
      </c>
      <c r="I78" s="8">
        <v>0</v>
      </c>
      <c r="J78" s="8">
        <v>1</v>
      </c>
      <c r="K78" s="8"/>
      <c r="L78" s="8">
        <v>1</v>
      </c>
      <c r="M78" s="8">
        <v>2</v>
      </c>
      <c r="N78" s="8"/>
      <c r="O78" s="8"/>
      <c r="P78" s="8">
        <v>1</v>
      </c>
      <c r="Q78" s="8"/>
    </row>
    <row r="79" spans="1:17">
      <c r="A79" s="8" t="s">
        <v>103</v>
      </c>
      <c r="B79" s="8"/>
      <c r="C79" s="8" t="s">
        <v>89</v>
      </c>
      <c r="D79" s="9" t="s">
        <v>158</v>
      </c>
      <c r="E79" s="8">
        <v>1</v>
      </c>
      <c r="F79" s="8"/>
      <c r="G79" s="8"/>
      <c r="H79" s="8">
        <v>1</v>
      </c>
      <c r="I79" s="8">
        <v>0</v>
      </c>
      <c r="J79" s="8">
        <v>0</v>
      </c>
      <c r="K79" s="8"/>
      <c r="L79" s="8">
        <v>0</v>
      </c>
      <c r="M79" s="8">
        <v>2</v>
      </c>
      <c r="N79" s="8"/>
      <c r="O79" s="8"/>
      <c r="P79" s="8">
        <v>1</v>
      </c>
      <c r="Q79" s="8"/>
    </row>
    <row r="80" spans="1:17">
      <c r="A80" s="8" t="s">
        <v>103</v>
      </c>
      <c r="B80" s="8"/>
      <c r="C80" s="8" t="s">
        <v>89</v>
      </c>
      <c r="D80" s="9" t="s">
        <v>158</v>
      </c>
      <c r="E80" s="8">
        <v>1</v>
      </c>
      <c r="F80" s="8"/>
      <c r="G80" s="8"/>
      <c r="H80" s="8">
        <v>0</v>
      </c>
      <c r="I80" s="8">
        <v>0</v>
      </c>
      <c r="J80" s="8">
        <v>2</v>
      </c>
      <c r="K80" s="8"/>
      <c r="L80" s="8">
        <v>1</v>
      </c>
      <c r="M80" s="8">
        <v>2</v>
      </c>
      <c r="N80" s="8"/>
      <c r="O80" s="8"/>
      <c r="P80" s="8">
        <v>1</v>
      </c>
      <c r="Q80" s="8"/>
    </row>
    <row r="81" spans="1:17">
      <c r="A81" s="8" t="s">
        <v>103</v>
      </c>
      <c r="B81" s="8"/>
      <c r="C81" s="8" t="s">
        <v>118</v>
      </c>
      <c r="D81" s="9" t="s">
        <v>158</v>
      </c>
      <c r="E81" s="8">
        <v>2</v>
      </c>
      <c r="F81" s="8"/>
      <c r="G81" s="8"/>
      <c r="H81" s="8">
        <v>2</v>
      </c>
      <c r="I81" s="8">
        <v>1</v>
      </c>
      <c r="J81" s="8">
        <v>2</v>
      </c>
      <c r="K81" s="8"/>
      <c r="L81" s="8">
        <v>0</v>
      </c>
      <c r="M81" s="8">
        <v>2</v>
      </c>
      <c r="N81" s="8"/>
      <c r="O81" s="8"/>
      <c r="P81" s="8">
        <v>0</v>
      </c>
      <c r="Q81" s="8"/>
    </row>
    <row r="82" spans="1:17">
      <c r="A82" s="8" t="s">
        <v>103</v>
      </c>
      <c r="B82" s="8"/>
      <c r="C82" s="8" t="s">
        <v>119</v>
      </c>
      <c r="D82" s="9" t="s">
        <v>157</v>
      </c>
      <c r="E82" s="8">
        <v>2</v>
      </c>
      <c r="F82" s="8"/>
      <c r="G82" s="8"/>
      <c r="H82" s="8">
        <v>2</v>
      </c>
      <c r="I82" s="8">
        <v>1</v>
      </c>
      <c r="J82" s="8">
        <v>2</v>
      </c>
      <c r="K82" s="8"/>
      <c r="L82" s="8">
        <v>1</v>
      </c>
      <c r="M82" s="8">
        <v>2</v>
      </c>
      <c r="N82" s="8"/>
      <c r="O82" s="8"/>
      <c r="P82" s="8">
        <v>1</v>
      </c>
      <c r="Q82" s="8"/>
    </row>
    <row r="83" spans="1:17">
      <c r="A83" s="8" t="s">
        <v>103</v>
      </c>
      <c r="B83" s="8"/>
      <c r="C83" s="8" t="s">
        <v>120</v>
      </c>
      <c r="D83" s="9" t="s">
        <v>158</v>
      </c>
      <c r="E83" s="8">
        <v>1</v>
      </c>
      <c r="F83" s="8"/>
      <c r="G83" s="8"/>
      <c r="H83" s="8">
        <v>0</v>
      </c>
      <c r="I83" s="8">
        <v>1</v>
      </c>
      <c r="J83" s="8">
        <v>2</v>
      </c>
      <c r="K83" s="8"/>
      <c r="L83" s="8">
        <v>0</v>
      </c>
      <c r="M83" s="8">
        <v>2</v>
      </c>
      <c r="N83" s="8"/>
      <c r="O83" s="8"/>
      <c r="P83" s="8">
        <v>1</v>
      </c>
      <c r="Q83" s="8"/>
    </row>
    <row r="84" spans="1:17">
      <c r="A84" s="8" t="s">
        <v>103</v>
      </c>
      <c r="B84" s="8"/>
      <c r="C84" s="8" t="s">
        <v>121</v>
      </c>
      <c r="D84" s="9" t="s">
        <v>157</v>
      </c>
      <c r="E84" s="8">
        <v>1</v>
      </c>
      <c r="F84" s="8"/>
      <c r="G84" s="8"/>
      <c r="H84" s="8">
        <v>0</v>
      </c>
      <c r="I84" s="8">
        <v>1</v>
      </c>
      <c r="J84" s="8">
        <v>2</v>
      </c>
      <c r="K84" s="8"/>
      <c r="L84" s="8">
        <v>2</v>
      </c>
      <c r="M84" s="8">
        <v>2</v>
      </c>
      <c r="N84" s="8"/>
      <c r="O84" s="8"/>
      <c r="P84" s="8">
        <v>1</v>
      </c>
      <c r="Q84" s="8"/>
    </row>
    <row r="85" spans="1:17">
      <c r="A85" s="8" t="s">
        <v>103</v>
      </c>
      <c r="B85" s="8"/>
      <c r="C85" s="8" t="s">
        <v>122</v>
      </c>
      <c r="D85" s="9" t="s">
        <v>158</v>
      </c>
      <c r="E85" s="8">
        <v>1</v>
      </c>
      <c r="F85" s="8"/>
      <c r="G85" s="8"/>
      <c r="H85" s="8">
        <v>1</v>
      </c>
      <c r="I85" s="8">
        <v>0</v>
      </c>
      <c r="J85" s="8">
        <v>2</v>
      </c>
      <c r="K85" s="8"/>
      <c r="L85" s="8">
        <v>2</v>
      </c>
      <c r="M85" s="8">
        <v>2</v>
      </c>
      <c r="N85" s="8"/>
      <c r="O85" s="8"/>
      <c r="P85" s="8">
        <v>0</v>
      </c>
      <c r="Q85" s="8"/>
    </row>
    <row r="86" spans="1:17">
      <c r="A86" s="8" t="s">
        <v>103</v>
      </c>
      <c r="B86" s="8"/>
      <c r="C86" s="8" t="s">
        <v>123</v>
      </c>
      <c r="D86" s="9" t="s">
        <v>157</v>
      </c>
      <c r="E86" s="8">
        <v>1</v>
      </c>
      <c r="F86" s="8"/>
      <c r="G86" s="8"/>
      <c r="H86" s="8">
        <v>1</v>
      </c>
      <c r="I86" s="8">
        <v>0</v>
      </c>
      <c r="J86" s="8">
        <v>0</v>
      </c>
      <c r="K86" s="8"/>
      <c r="L86" s="8">
        <v>2</v>
      </c>
      <c r="M86" s="8">
        <v>2</v>
      </c>
      <c r="N86" s="8"/>
      <c r="O86" s="8"/>
      <c r="P86" s="8">
        <v>0</v>
      </c>
      <c r="Q86" s="8"/>
    </row>
    <row r="87" spans="1:17">
      <c r="A87" s="8" t="s">
        <v>124</v>
      </c>
      <c r="B87" s="8"/>
      <c r="C87" s="8" t="s">
        <v>125</v>
      </c>
      <c r="D87" s="9" t="s">
        <v>158</v>
      </c>
      <c r="E87" s="8">
        <v>1</v>
      </c>
      <c r="F87" s="8"/>
      <c r="G87" s="8"/>
      <c r="H87" s="8">
        <v>1</v>
      </c>
      <c r="I87" s="8">
        <v>0</v>
      </c>
      <c r="J87" s="8">
        <v>0</v>
      </c>
      <c r="K87" s="8"/>
      <c r="L87" s="8">
        <v>2</v>
      </c>
      <c r="M87" s="8">
        <v>2</v>
      </c>
      <c r="N87" s="8"/>
      <c r="O87" s="8"/>
      <c r="P87" s="8">
        <v>0</v>
      </c>
      <c r="Q87" s="8"/>
    </row>
    <row r="88" spans="1:17">
      <c r="A88" s="8" t="s">
        <v>124</v>
      </c>
      <c r="B88" s="8"/>
      <c r="C88" s="8" t="s">
        <v>126</v>
      </c>
      <c r="D88" s="9" t="s">
        <v>157</v>
      </c>
      <c r="E88" s="8">
        <v>2</v>
      </c>
      <c r="F88" s="8"/>
      <c r="G88" s="8"/>
      <c r="H88" s="8">
        <v>0</v>
      </c>
      <c r="I88" s="8">
        <v>0</v>
      </c>
      <c r="J88" s="8">
        <v>1</v>
      </c>
      <c r="K88" s="8"/>
      <c r="L88" s="8">
        <v>2</v>
      </c>
      <c r="M88" s="8">
        <v>2</v>
      </c>
      <c r="N88" s="8"/>
      <c r="O88" s="8"/>
      <c r="P88" s="8">
        <v>0</v>
      </c>
      <c r="Q88" s="8"/>
    </row>
    <row r="89" spans="1:17">
      <c r="A89" s="8" t="s">
        <v>124</v>
      </c>
      <c r="B89" s="8"/>
      <c r="C89" s="8" t="s">
        <v>64</v>
      </c>
      <c r="D89" s="9" t="s">
        <v>157</v>
      </c>
      <c r="E89" s="8">
        <v>2</v>
      </c>
      <c r="F89" s="8"/>
      <c r="G89" s="8"/>
      <c r="H89" s="8">
        <v>1</v>
      </c>
      <c r="I89" s="8">
        <v>0</v>
      </c>
      <c r="J89" s="8">
        <v>1</v>
      </c>
      <c r="K89" s="8"/>
      <c r="L89" s="8">
        <v>2</v>
      </c>
      <c r="M89" s="8">
        <v>0</v>
      </c>
      <c r="N89" s="8"/>
      <c r="O89" s="8"/>
      <c r="P89" s="8">
        <v>0</v>
      </c>
      <c r="Q89" s="8"/>
    </row>
    <row r="90" spans="1:17">
      <c r="A90" s="8" t="s">
        <v>124</v>
      </c>
      <c r="B90" s="8"/>
      <c r="C90" s="8" t="s">
        <v>127</v>
      </c>
      <c r="D90" s="9" t="s">
        <v>157</v>
      </c>
      <c r="E90" s="8">
        <v>2</v>
      </c>
      <c r="F90" s="8"/>
      <c r="G90" s="8"/>
      <c r="H90" s="8">
        <v>1</v>
      </c>
      <c r="I90" s="8">
        <v>0</v>
      </c>
      <c r="J90" s="8">
        <v>1</v>
      </c>
      <c r="K90" s="8"/>
      <c r="L90" s="8">
        <v>2</v>
      </c>
      <c r="M90" s="8">
        <v>0</v>
      </c>
      <c r="N90" s="8"/>
      <c r="O90" s="8"/>
      <c r="P90" s="8">
        <v>1</v>
      </c>
      <c r="Q90" s="8"/>
    </row>
    <row r="91" spans="1:17">
      <c r="A91" s="8" t="s">
        <v>124</v>
      </c>
      <c r="B91" s="8"/>
      <c r="C91" s="8" t="s">
        <v>118</v>
      </c>
      <c r="D91" s="9" t="s">
        <v>158</v>
      </c>
      <c r="E91" s="8">
        <v>2</v>
      </c>
      <c r="F91" s="8"/>
      <c r="G91" s="8"/>
      <c r="H91" s="8">
        <v>1</v>
      </c>
      <c r="I91" s="8">
        <v>2</v>
      </c>
      <c r="J91" s="8">
        <v>1</v>
      </c>
      <c r="K91" s="8"/>
      <c r="L91" s="8">
        <v>2</v>
      </c>
      <c r="M91" s="8">
        <v>0</v>
      </c>
      <c r="N91" s="8"/>
      <c r="O91" s="8"/>
      <c r="P91" s="8">
        <v>1</v>
      </c>
      <c r="Q91" s="8"/>
    </row>
    <row r="92" spans="1:17">
      <c r="A92" s="8" t="s">
        <v>124</v>
      </c>
      <c r="B92" s="8"/>
      <c r="C92" s="8" t="s">
        <v>128</v>
      </c>
      <c r="D92" s="9" t="s">
        <v>158</v>
      </c>
      <c r="E92" s="8">
        <v>0</v>
      </c>
      <c r="F92" s="8"/>
      <c r="G92" s="8"/>
      <c r="H92" s="8">
        <v>2</v>
      </c>
      <c r="I92" s="8">
        <v>1</v>
      </c>
      <c r="J92" s="8">
        <v>1</v>
      </c>
      <c r="K92" s="8"/>
      <c r="L92" s="8">
        <v>2</v>
      </c>
      <c r="M92" s="8">
        <v>1</v>
      </c>
      <c r="N92" s="8"/>
      <c r="O92" s="8"/>
      <c r="P92" s="8">
        <v>1</v>
      </c>
      <c r="Q92" s="8"/>
    </row>
    <row r="93" spans="1:17">
      <c r="A93" s="8" t="s">
        <v>124</v>
      </c>
      <c r="B93" s="8"/>
      <c r="C93" s="8" t="s">
        <v>129</v>
      </c>
      <c r="D93" s="9" t="s">
        <v>157</v>
      </c>
      <c r="E93" s="8">
        <v>1</v>
      </c>
      <c r="F93" s="8"/>
      <c r="G93" s="8"/>
      <c r="H93" s="8">
        <v>0</v>
      </c>
      <c r="I93" s="8">
        <v>1</v>
      </c>
      <c r="J93" s="8">
        <v>1</v>
      </c>
      <c r="K93" s="8"/>
      <c r="L93" s="8">
        <v>2</v>
      </c>
      <c r="M93" s="8">
        <v>1</v>
      </c>
      <c r="N93" s="8"/>
      <c r="O93" s="8"/>
      <c r="P93" s="8">
        <v>1</v>
      </c>
      <c r="Q93" s="8"/>
    </row>
    <row r="94" spans="1:17">
      <c r="A94" s="8" t="s">
        <v>124</v>
      </c>
      <c r="B94" s="8"/>
      <c r="C94" s="8" t="s">
        <v>130</v>
      </c>
      <c r="D94" s="9" t="s">
        <v>157</v>
      </c>
      <c r="E94" s="8">
        <v>2</v>
      </c>
      <c r="F94" s="8"/>
      <c r="G94" s="8"/>
      <c r="H94" s="8">
        <v>1</v>
      </c>
      <c r="I94" s="8">
        <v>1</v>
      </c>
      <c r="J94" s="8">
        <v>1</v>
      </c>
      <c r="K94" s="8"/>
      <c r="L94" s="8">
        <v>2</v>
      </c>
      <c r="M94" s="8">
        <v>1</v>
      </c>
      <c r="N94" s="8"/>
      <c r="O94" s="8"/>
      <c r="P94" s="8">
        <v>1</v>
      </c>
      <c r="Q94" s="8"/>
    </row>
    <row r="95" spans="1:17">
      <c r="A95" s="8" t="s">
        <v>124</v>
      </c>
      <c r="B95" s="8"/>
      <c r="C95" s="8" t="s">
        <v>131</v>
      </c>
      <c r="D95" s="9" t="s">
        <v>157</v>
      </c>
      <c r="E95" s="8">
        <v>2</v>
      </c>
      <c r="F95" s="8"/>
      <c r="G95" s="8"/>
      <c r="H95" s="8">
        <v>0</v>
      </c>
      <c r="I95" s="8">
        <v>2</v>
      </c>
      <c r="J95" s="8">
        <v>0</v>
      </c>
      <c r="K95" s="8"/>
      <c r="L95" s="8">
        <v>2</v>
      </c>
      <c r="M95" s="8">
        <v>1</v>
      </c>
      <c r="N95" s="8"/>
      <c r="O95" s="8"/>
      <c r="P95" s="8">
        <v>1</v>
      </c>
      <c r="Q95" s="8"/>
    </row>
    <row r="96" spans="1:17">
      <c r="A96" s="8" t="s">
        <v>124</v>
      </c>
      <c r="B96" s="8"/>
      <c r="C96" s="8" t="s">
        <v>47</v>
      </c>
      <c r="D96" s="9" t="s">
        <v>158</v>
      </c>
      <c r="E96" s="8">
        <v>2</v>
      </c>
      <c r="F96" s="8"/>
      <c r="G96" s="8"/>
      <c r="H96" s="8">
        <v>1</v>
      </c>
      <c r="I96" s="8">
        <v>2</v>
      </c>
      <c r="J96" s="8">
        <v>2</v>
      </c>
      <c r="K96" s="8"/>
      <c r="L96" s="8">
        <v>2</v>
      </c>
      <c r="M96" s="8">
        <v>1</v>
      </c>
      <c r="N96" s="8"/>
      <c r="O96" s="8"/>
      <c r="P96" s="8">
        <v>0</v>
      </c>
      <c r="Q96" s="8"/>
    </row>
    <row r="97" spans="1:17">
      <c r="A97" s="8" t="s">
        <v>124</v>
      </c>
      <c r="B97" s="8"/>
      <c r="C97" s="8" t="s">
        <v>132</v>
      </c>
      <c r="D97" s="9" t="s">
        <v>157</v>
      </c>
      <c r="E97" s="8">
        <v>2</v>
      </c>
      <c r="F97" s="8"/>
      <c r="G97" s="8"/>
      <c r="H97" s="8">
        <v>1</v>
      </c>
      <c r="I97" s="8">
        <v>2</v>
      </c>
      <c r="J97" s="8">
        <v>2</v>
      </c>
      <c r="K97" s="8"/>
      <c r="L97" s="8">
        <v>0</v>
      </c>
      <c r="M97" s="8">
        <v>1</v>
      </c>
      <c r="N97" s="8"/>
      <c r="O97" s="8"/>
      <c r="P97" s="8">
        <v>0</v>
      </c>
      <c r="Q97" s="8"/>
    </row>
    <row r="98" spans="1:17">
      <c r="A98" s="8" t="s">
        <v>124</v>
      </c>
      <c r="B98" s="8"/>
      <c r="C98" s="8" t="s">
        <v>133</v>
      </c>
      <c r="D98" s="9" t="s">
        <v>157</v>
      </c>
      <c r="E98" s="8">
        <v>2</v>
      </c>
      <c r="F98" s="8"/>
      <c r="G98" s="8"/>
      <c r="H98" s="8">
        <v>0</v>
      </c>
      <c r="I98" s="8">
        <v>2</v>
      </c>
      <c r="J98" s="8">
        <v>2</v>
      </c>
      <c r="K98" s="8"/>
      <c r="L98" s="8">
        <v>0</v>
      </c>
      <c r="M98" s="8">
        <v>0</v>
      </c>
      <c r="N98" s="8"/>
      <c r="O98" s="8"/>
      <c r="P98" s="8">
        <v>1</v>
      </c>
      <c r="Q98" s="8"/>
    </row>
    <row r="99" spans="1:17">
      <c r="A99" s="8" t="s">
        <v>124</v>
      </c>
      <c r="B99" s="8"/>
      <c r="C99" s="8" t="s">
        <v>134</v>
      </c>
      <c r="D99" s="9" t="s">
        <v>157</v>
      </c>
      <c r="E99" s="8">
        <v>1</v>
      </c>
      <c r="F99" s="8"/>
      <c r="G99" s="8"/>
      <c r="H99" s="8">
        <v>1</v>
      </c>
      <c r="I99" s="8">
        <v>0</v>
      </c>
      <c r="J99" s="8">
        <v>2</v>
      </c>
      <c r="K99" s="8"/>
      <c r="L99" s="8">
        <v>0</v>
      </c>
      <c r="M99" s="8">
        <v>0</v>
      </c>
      <c r="N99" s="8"/>
      <c r="O99" s="8"/>
      <c r="P99" s="8">
        <v>2</v>
      </c>
      <c r="Q99" s="8"/>
    </row>
    <row r="100" spans="1:17">
      <c r="A100" s="8" t="s">
        <v>124</v>
      </c>
      <c r="B100" s="8"/>
      <c r="C100" s="8" t="s">
        <v>135</v>
      </c>
      <c r="D100" s="9" t="s">
        <v>157</v>
      </c>
      <c r="E100" s="8">
        <v>1</v>
      </c>
      <c r="F100" s="8"/>
      <c r="G100" s="8"/>
      <c r="H100" s="8">
        <v>0</v>
      </c>
      <c r="I100" s="8">
        <v>0</v>
      </c>
      <c r="J100" s="8">
        <v>2</v>
      </c>
      <c r="K100" s="8"/>
      <c r="L100" s="8">
        <v>1</v>
      </c>
      <c r="M100" s="8">
        <v>0</v>
      </c>
      <c r="N100" s="8"/>
      <c r="O100" s="8"/>
      <c r="P100" s="8">
        <v>0</v>
      </c>
      <c r="Q100" s="8"/>
    </row>
    <row r="101" spans="1:17">
      <c r="A101" s="8" t="s">
        <v>124</v>
      </c>
      <c r="B101" s="8"/>
      <c r="C101" s="8" t="s">
        <v>118</v>
      </c>
      <c r="D101" s="9" t="s">
        <v>158</v>
      </c>
      <c r="E101" s="8">
        <v>1</v>
      </c>
      <c r="F101" s="8"/>
      <c r="G101" s="8"/>
      <c r="H101" s="8">
        <v>1</v>
      </c>
      <c r="I101" s="8">
        <v>2</v>
      </c>
      <c r="J101" s="8">
        <v>2</v>
      </c>
      <c r="K101" s="8"/>
      <c r="L101" s="8">
        <v>1</v>
      </c>
      <c r="M101" s="8">
        <v>1</v>
      </c>
      <c r="N101" s="8"/>
      <c r="O101" s="8"/>
      <c r="P101" s="8">
        <v>2</v>
      </c>
      <c r="Q101" s="8"/>
    </row>
    <row r="102" spans="1:17">
      <c r="A102" s="8" t="s">
        <v>124</v>
      </c>
      <c r="B102" s="8"/>
      <c r="C102" s="8" t="s">
        <v>107</v>
      </c>
      <c r="D102" s="9" t="s">
        <v>158</v>
      </c>
      <c r="E102" s="8">
        <v>0</v>
      </c>
      <c r="F102" s="8"/>
      <c r="G102" s="8"/>
      <c r="H102" s="8">
        <v>0</v>
      </c>
      <c r="I102" s="8">
        <v>0</v>
      </c>
      <c r="J102" s="8">
        <v>2</v>
      </c>
      <c r="K102" s="8"/>
      <c r="L102" s="8">
        <v>1</v>
      </c>
      <c r="M102" s="8">
        <v>1</v>
      </c>
      <c r="N102" s="8"/>
      <c r="O102" s="8"/>
      <c r="P102" s="8">
        <v>2</v>
      </c>
      <c r="Q102" s="8"/>
    </row>
    <row r="103" spans="1:17">
      <c r="A103" s="8" t="s">
        <v>124</v>
      </c>
      <c r="B103" s="8"/>
      <c r="C103" s="8" t="s">
        <v>47</v>
      </c>
      <c r="D103" s="9" t="s">
        <v>158</v>
      </c>
      <c r="E103" s="8">
        <v>2</v>
      </c>
      <c r="F103" s="8"/>
      <c r="G103" s="8"/>
      <c r="H103" s="8">
        <v>2</v>
      </c>
      <c r="I103" s="8">
        <v>0</v>
      </c>
      <c r="J103" s="8">
        <v>2</v>
      </c>
      <c r="K103" s="8"/>
      <c r="L103" s="8">
        <v>1</v>
      </c>
      <c r="M103" s="8">
        <v>1</v>
      </c>
      <c r="N103" s="8"/>
      <c r="O103" s="8"/>
      <c r="P103" s="8">
        <v>0</v>
      </c>
      <c r="Q103" s="8"/>
    </row>
    <row r="104" spans="1:17">
      <c r="A104" s="8" t="s">
        <v>124</v>
      </c>
      <c r="B104" s="8"/>
      <c r="C104" s="8" t="s">
        <v>136</v>
      </c>
      <c r="D104" s="9" t="s">
        <v>157</v>
      </c>
      <c r="E104" s="8">
        <v>1</v>
      </c>
      <c r="F104" s="8"/>
      <c r="G104" s="8"/>
      <c r="H104" s="8">
        <v>2</v>
      </c>
      <c r="I104" s="8">
        <v>0</v>
      </c>
      <c r="J104" s="8">
        <v>2</v>
      </c>
      <c r="K104" s="8"/>
      <c r="L104" s="8">
        <v>1</v>
      </c>
      <c r="M104" s="8">
        <v>1</v>
      </c>
      <c r="N104" s="8"/>
      <c r="O104" s="8"/>
      <c r="P104" s="8">
        <v>2</v>
      </c>
      <c r="Q104" s="8"/>
    </row>
    <row r="105" spans="1:17">
      <c r="A105" s="8" t="s">
        <v>124</v>
      </c>
      <c r="B105" s="8"/>
      <c r="C105" s="8" t="s">
        <v>137</v>
      </c>
      <c r="D105" s="9" t="s">
        <v>157</v>
      </c>
      <c r="E105" s="8">
        <v>2</v>
      </c>
      <c r="F105" s="8"/>
      <c r="G105" s="8"/>
      <c r="H105" s="8">
        <v>2</v>
      </c>
      <c r="I105" s="8">
        <v>2</v>
      </c>
      <c r="J105" s="8">
        <v>2</v>
      </c>
      <c r="K105" s="8"/>
      <c r="L105" s="8">
        <v>1</v>
      </c>
      <c r="M105" s="8">
        <v>1</v>
      </c>
      <c r="N105" s="8"/>
      <c r="O105" s="8"/>
      <c r="P105" s="8">
        <v>2</v>
      </c>
      <c r="Q105" s="8"/>
    </row>
    <row r="106" spans="1:17">
      <c r="A106" s="8" t="s">
        <v>124</v>
      </c>
      <c r="B106" s="8"/>
      <c r="C106" s="8" t="s">
        <v>138</v>
      </c>
      <c r="D106" s="9" t="s">
        <v>158</v>
      </c>
      <c r="E106" s="8">
        <v>0</v>
      </c>
      <c r="F106" s="8"/>
      <c r="G106" s="8"/>
      <c r="H106" s="8">
        <v>2</v>
      </c>
      <c r="I106" s="8">
        <v>2</v>
      </c>
      <c r="J106" s="8">
        <v>2</v>
      </c>
      <c r="K106" s="8"/>
      <c r="L106" s="8">
        <v>0</v>
      </c>
      <c r="M106" s="8">
        <v>1</v>
      </c>
      <c r="N106" s="8"/>
      <c r="O106" s="8"/>
      <c r="P106" s="8">
        <v>1</v>
      </c>
      <c r="Q106" s="8"/>
    </row>
    <row r="107" spans="1:17">
      <c r="A107" s="8" t="s">
        <v>124</v>
      </c>
      <c r="B107" s="8"/>
      <c r="C107" s="8" t="s">
        <v>139</v>
      </c>
      <c r="D107" s="9" t="s">
        <v>158</v>
      </c>
      <c r="E107" s="8">
        <v>0</v>
      </c>
      <c r="F107" s="8"/>
      <c r="G107" s="8"/>
      <c r="H107" s="8">
        <v>2</v>
      </c>
      <c r="I107" s="8">
        <v>2</v>
      </c>
      <c r="J107" s="8">
        <v>0</v>
      </c>
      <c r="K107" s="8"/>
      <c r="L107" s="8">
        <v>0</v>
      </c>
      <c r="M107" s="8">
        <v>2</v>
      </c>
      <c r="N107" s="8"/>
      <c r="O107" s="8"/>
      <c r="P107" s="8">
        <v>2</v>
      </c>
      <c r="Q107" s="8"/>
    </row>
    <row r="108" spans="1:17">
      <c r="A108" s="8" t="s">
        <v>124</v>
      </c>
      <c r="B108" s="8"/>
      <c r="C108" s="8" t="s">
        <v>140</v>
      </c>
      <c r="D108" s="9" t="s">
        <v>158</v>
      </c>
      <c r="E108" s="8">
        <v>2</v>
      </c>
      <c r="F108" s="8"/>
      <c r="G108" s="8"/>
      <c r="H108" s="8">
        <v>2</v>
      </c>
      <c r="I108" s="8">
        <v>2</v>
      </c>
      <c r="J108" s="8">
        <v>1</v>
      </c>
      <c r="K108" s="8"/>
      <c r="L108" s="8">
        <v>0</v>
      </c>
      <c r="M108" s="8">
        <v>2</v>
      </c>
      <c r="N108" s="8"/>
      <c r="O108" s="8"/>
      <c r="P108" s="8">
        <v>1</v>
      </c>
      <c r="Q108" s="8"/>
    </row>
    <row r="109" spans="1:17">
      <c r="A109" s="8" t="s">
        <v>124</v>
      </c>
      <c r="B109" s="8"/>
      <c r="C109" s="8" t="s">
        <v>141</v>
      </c>
      <c r="D109" s="9" t="s">
        <v>158</v>
      </c>
      <c r="E109" s="8">
        <v>2</v>
      </c>
      <c r="F109" s="8"/>
      <c r="G109" s="8"/>
      <c r="H109" s="8">
        <v>2</v>
      </c>
      <c r="I109" s="8">
        <v>2</v>
      </c>
      <c r="J109" s="8">
        <v>1</v>
      </c>
      <c r="K109" s="8"/>
      <c r="L109" s="8">
        <v>1</v>
      </c>
      <c r="M109" s="8">
        <v>2</v>
      </c>
      <c r="N109" s="8"/>
      <c r="O109" s="8"/>
      <c r="P109" s="8">
        <v>1</v>
      </c>
      <c r="Q109" s="8"/>
    </row>
    <row r="110" spans="1:17">
      <c r="A110" s="8" t="s">
        <v>142</v>
      </c>
      <c r="B110" s="8"/>
      <c r="C110" s="8" t="s">
        <v>143</v>
      </c>
      <c r="D110" s="9" t="s">
        <v>157</v>
      </c>
      <c r="E110" s="8">
        <v>2</v>
      </c>
      <c r="F110" s="8"/>
      <c r="G110" s="8"/>
      <c r="H110" s="8">
        <v>2</v>
      </c>
      <c r="I110" s="8">
        <v>2</v>
      </c>
      <c r="J110" s="8">
        <v>1</v>
      </c>
      <c r="K110" s="8"/>
      <c r="L110" s="8">
        <v>1</v>
      </c>
      <c r="M110" s="8">
        <v>2</v>
      </c>
      <c r="N110" s="8"/>
      <c r="O110" s="8"/>
      <c r="P110" s="8">
        <v>0</v>
      </c>
      <c r="Q110" s="8"/>
    </row>
    <row r="111" spans="1:17">
      <c r="A111" s="8" t="s">
        <v>142</v>
      </c>
      <c r="B111" s="8"/>
      <c r="C111" s="8" t="s">
        <v>144</v>
      </c>
      <c r="D111" s="9" t="s">
        <v>158</v>
      </c>
      <c r="E111" s="8">
        <v>2</v>
      </c>
      <c r="F111" s="8"/>
      <c r="G111" s="8"/>
      <c r="H111" s="8">
        <v>2</v>
      </c>
      <c r="I111" s="8">
        <v>2</v>
      </c>
      <c r="J111" s="8">
        <v>1</v>
      </c>
      <c r="K111" s="8"/>
      <c r="L111" s="8">
        <v>1</v>
      </c>
      <c r="M111" s="8">
        <v>0</v>
      </c>
      <c r="N111" s="8"/>
      <c r="O111" s="8"/>
      <c r="P111" s="8">
        <v>2</v>
      </c>
      <c r="Q111" s="8"/>
    </row>
    <row r="112" spans="1:17">
      <c r="A112" s="8" t="s">
        <v>142</v>
      </c>
      <c r="B112" s="8"/>
      <c r="C112" s="8" t="s">
        <v>98</v>
      </c>
      <c r="D112" s="9" t="s">
        <v>157</v>
      </c>
      <c r="E112" s="8">
        <v>0</v>
      </c>
      <c r="F112" s="8"/>
      <c r="G112" s="8"/>
      <c r="H112" s="8">
        <v>2</v>
      </c>
      <c r="I112" s="8">
        <v>1</v>
      </c>
      <c r="J112" s="8">
        <v>1</v>
      </c>
      <c r="K112" s="8"/>
      <c r="L112" s="8">
        <v>1</v>
      </c>
      <c r="M112" s="8">
        <v>0</v>
      </c>
      <c r="N112" s="8"/>
      <c r="O112" s="8"/>
      <c r="P112" s="8">
        <v>2</v>
      </c>
      <c r="Q112" s="8"/>
    </row>
    <row r="113" spans="1:17">
      <c r="A113" s="8" t="s">
        <v>142</v>
      </c>
      <c r="B113" s="8"/>
      <c r="C113" s="8" t="s">
        <v>145</v>
      </c>
      <c r="D113" s="9" t="s">
        <v>157</v>
      </c>
      <c r="E113" s="8">
        <v>1</v>
      </c>
      <c r="F113" s="8"/>
      <c r="G113" s="8"/>
      <c r="H113" s="8">
        <v>2</v>
      </c>
      <c r="I113" s="8">
        <v>1</v>
      </c>
      <c r="J113" s="8">
        <v>1</v>
      </c>
      <c r="K113" s="8"/>
      <c r="L113" s="8">
        <v>1</v>
      </c>
      <c r="M113" s="8">
        <v>0</v>
      </c>
      <c r="N113" s="8"/>
      <c r="O113" s="8"/>
      <c r="P113" s="8">
        <v>1</v>
      </c>
      <c r="Q113" s="8"/>
    </row>
    <row r="114" spans="1:17">
      <c r="A114" s="8" t="s">
        <v>142</v>
      </c>
      <c r="B114" s="8"/>
      <c r="C114" s="8" t="s">
        <v>146</v>
      </c>
      <c r="D114" s="9" t="s">
        <v>157</v>
      </c>
      <c r="E114" s="8">
        <v>1</v>
      </c>
      <c r="F114" s="8"/>
      <c r="G114" s="8"/>
      <c r="H114" s="8">
        <v>2</v>
      </c>
      <c r="I114" s="8">
        <v>1</v>
      </c>
      <c r="J114" s="8">
        <v>1</v>
      </c>
      <c r="K114" s="8"/>
      <c r="L114" s="8">
        <v>2</v>
      </c>
      <c r="M114" s="8">
        <v>1</v>
      </c>
      <c r="N114" s="8"/>
      <c r="O114" s="8"/>
      <c r="P114" s="8">
        <v>1</v>
      </c>
      <c r="Q114" s="8"/>
    </row>
    <row r="115" spans="1:17">
      <c r="A115" s="8" t="s">
        <v>142</v>
      </c>
      <c r="B115" s="8"/>
      <c r="C115" s="8" t="s">
        <v>58</v>
      </c>
      <c r="D115" s="9" t="s">
        <v>157</v>
      </c>
      <c r="E115" s="8">
        <v>0</v>
      </c>
      <c r="F115" s="8"/>
      <c r="G115" s="8"/>
      <c r="H115" s="8">
        <v>2</v>
      </c>
      <c r="I115" s="8">
        <v>1</v>
      </c>
      <c r="J115" s="8">
        <v>1</v>
      </c>
      <c r="K115" s="8"/>
      <c r="L115" s="8">
        <v>2</v>
      </c>
      <c r="M115" s="8">
        <v>1</v>
      </c>
      <c r="N115" s="8"/>
      <c r="O115" s="8"/>
      <c r="P115" s="8">
        <v>0</v>
      </c>
      <c r="Q115" s="8"/>
    </row>
    <row r="116" spans="1:17">
      <c r="A116" s="8" t="s">
        <v>142</v>
      </c>
      <c r="B116" s="8"/>
      <c r="C116" s="8" t="s">
        <v>147</v>
      </c>
      <c r="D116" s="9" t="s">
        <v>157</v>
      </c>
      <c r="E116" s="8">
        <v>0</v>
      </c>
      <c r="F116" s="8"/>
      <c r="G116" s="8"/>
      <c r="H116" s="8">
        <v>0</v>
      </c>
      <c r="I116" s="8">
        <v>1</v>
      </c>
      <c r="J116" s="8">
        <v>1</v>
      </c>
      <c r="K116" s="8"/>
      <c r="L116" s="8">
        <v>0</v>
      </c>
      <c r="M116" s="8">
        <v>1</v>
      </c>
      <c r="N116" s="8"/>
      <c r="O116" s="8"/>
      <c r="P116" s="8">
        <v>2</v>
      </c>
      <c r="Q116" s="8"/>
    </row>
    <row r="117" spans="1:17">
      <c r="A117" s="8" t="s">
        <v>142</v>
      </c>
      <c r="B117" s="8"/>
      <c r="C117" s="8" t="s">
        <v>148</v>
      </c>
      <c r="D117" s="9" t="s">
        <v>158</v>
      </c>
      <c r="E117" s="8">
        <v>1</v>
      </c>
      <c r="F117" s="8"/>
      <c r="G117" s="8"/>
      <c r="H117" s="8">
        <v>0</v>
      </c>
      <c r="I117" s="8">
        <v>1</v>
      </c>
      <c r="J117" s="8">
        <v>0</v>
      </c>
      <c r="K117" s="8"/>
      <c r="L117" s="8">
        <v>0</v>
      </c>
      <c r="M117" s="8">
        <v>1</v>
      </c>
      <c r="N117" s="8"/>
      <c r="O117" s="8"/>
      <c r="P117" s="8">
        <v>2</v>
      </c>
      <c r="Q117" s="8"/>
    </row>
    <row r="118" spans="1:17">
      <c r="A118" s="8" t="s">
        <v>142</v>
      </c>
      <c r="B118" s="8"/>
      <c r="C118" s="8" t="s">
        <v>149</v>
      </c>
      <c r="D118" s="9" t="s">
        <v>157</v>
      </c>
      <c r="E118" s="8">
        <v>0</v>
      </c>
      <c r="F118" s="8"/>
      <c r="G118" s="8"/>
      <c r="H118" s="8">
        <v>0</v>
      </c>
      <c r="I118" s="8">
        <v>1</v>
      </c>
      <c r="J118" s="8">
        <v>1</v>
      </c>
      <c r="K118" s="8"/>
      <c r="L118" s="8">
        <v>0</v>
      </c>
      <c r="M118" s="8">
        <v>1</v>
      </c>
      <c r="N118" s="8"/>
      <c r="O118" s="8"/>
      <c r="P118" s="8">
        <v>2</v>
      </c>
      <c r="Q118" s="8"/>
    </row>
    <row r="119" spans="1:17">
      <c r="A119" s="8" t="s">
        <v>142</v>
      </c>
      <c r="B119" s="8"/>
      <c r="C119" s="8" t="s">
        <v>150</v>
      </c>
      <c r="D119" s="9" t="s">
        <v>158</v>
      </c>
      <c r="E119" s="8">
        <v>2</v>
      </c>
      <c r="F119" s="8"/>
      <c r="G119" s="8"/>
      <c r="H119" s="8">
        <v>1</v>
      </c>
      <c r="I119" s="8">
        <v>1</v>
      </c>
      <c r="J119" s="8">
        <v>1</v>
      </c>
      <c r="K119" s="8"/>
      <c r="L119" s="8">
        <v>1</v>
      </c>
      <c r="M119" s="8">
        <v>2</v>
      </c>
      <c r="N119" s="8"/>
      <c r="O119" s="8"/>
      <c r="P119" s="8">
        <v>1</v>
      </c>
      <c r="Q119" s="8"/>
    </row>
    <row r="120" spans="1:17">
      <c r="A120" s="8" t="s">
        <v>142</v>
      </c>
      <c r="B120" s="8"/>
      <c r="C120" s="8" t="s">
        <v>151</v>
      </c>
      <c r="D120" s="9" t="s">
        <v>157</v>
      </c>
      <c r="E120" s="8">
        <v>2</v>
      </c>
      <c r="F120" s="8"/>
      <c r="G120" s="8"/>
      <c r="H120" s="8">
        <v>1</v>
      </c>
      <c r="I120" s="8">
        <v>1</v>
      </c>
      <c r="J120" s="8">
        <v>1</v>
      </c>
      <c r="K120" s="8"/>
      <c r="L120" s="8">
        <v>1</v>
      </c>
      <c r="M120" s="8">
        <v>2</v>
      </c>
      <c r="N120" s="8"/>
      <c r="O120" s="8"/>
      <c r="P120" s="8">
        <v>2</v>
      </c>
      <c r="Q120" s="8"/>
    </row>
    <row r="121" spans="1:17">
      <c r="A121" s="8" t="s">
        <v>142</v>
      </c>
      <c r="B121" s="8"/>
      <c r="C121" s="8" t="s">
        <v>113</v>
      </c>
      <c r="D121" s="9" t="s">
        <v>157</v>
      </c>
      <c r="E121" s="8">
        <v>0</v>
      </c>
      <c r="F121" s="8"/>
      <c r="G121" s="8"/>
      <c r="H121" s="8">
        <v>1</v>
      </c>
      <c r="I121" s="8">
        <v>0</v>
      </c>
      <c r="J121" s="8">
        <v>0</v>
      </c>
      <c r="K121" s="8"/>
      <c r="L121" s="8">
        <v>1</v>
      </c>
      <c r="M121" s="8">
        <v>2</v>
      </c>
      <c r="N121" s="8"/>
      <c r="O121" s="8"/>
      <c r="P121" s="8">
        <v>1</v>
      </c>
      <c r="Q121" s="8"/>
    </row>
    <row r="122" spans="1:17">
      <c r="A122" s="8" t="s">
        <v>142</v>
      </c>
      <c r="B122" s="8"/>
      <c r="C122" s="8" t="s">
        <v>112</v>
      </c>
      <c r="D122" s="9" t="s">
        <v>157</v>
      </c>
      <c r="E122" s="8">
        <v>1</v>
      </c>
      <c r="F122" s="8"/>
      <c r="G122" s="8"/>
      <c r="H122" s="8">
        <v>1</v>
      </c>
      <c r="I122" s="8">
        <v>2</v>
      </c>
      <c r="J122" s="8">
        <v>0</v>
      </c>
      <c r="K122" s="8"/>
      <c r="L122" s="8">
        <v>1</v>
      </c>
      <c r="M122" s="8">
        <v>2</v>
      </c>
      <c r="N122" s="8"/>
      <c r="O122" s="8"/>
      <c r="P122" s="8">
        <v>0</v>
      </c>
      <c r="Q122" s="8"/>
    </row>
    <row r="123" spans="1:17">
      <c r="A123" s="8" t="s">
        <v>142</v>
      </c>
      <c r="B123" s="8"/>
      <c r="C123" s="8" t="s">
        <v>152</v>
      </c>
      <c r="D123" s="9" t="s">
        <v>158</v>
      </c>
      <c r="E123" s="8">
        <v>1</v>
      </c>
      <c r="F123" s="8"/>
      <c r="G123" s="8"/>
      <c r="H123" s="8">
        <v>1</v>
      </c>
      <c r="I123" s="8">
        <v>1</v>
      </c>
      <c r="J123" s="8">
        <v>0</v>
      </c>
      <c r="K123" s="8"/>
      <c r="L123" s="8">
        <v>1</v>
      </c>
      <c r="M123" s="8">
        <v>2</v>
      </c>
      <c r="N123" s="8"/>
      <c r="O123" s="8"/>
      <c r="P123" s="8">
        <v>1</v>
      </c>
      <c r="Q123" s="8"/>
    </row>
    <row r="124" spans="1:17">
      <c r="A124" s="8" t="s">
        <v>142</v>
      </c>
      <c r="B124" s="8"/>
      <c r="C124" s="8" t="s">
        <v>90</v>
      </c>
      <c r="D124" s="9" t="s">
        <v>158</v>
      </c>
      <c r="E124" s="8">
        <v>2</v>
      </c>
      <c r="F124" s="8"/>
      <c r="G124" s="8"/>
      <c r="H124" s="8">
        <v>1</v>
      </c>
      <c r="I124" s="8">
        <v>1</v>
      </c>
      <c r="J124" s="8">
        <v>0</v>
      </c>
      <c r="K124" s="8"/>
      <c r="L124" s="8">
        <v>1</v>
      </c>
      <c r="M124" s="8">
        <v>2</v>
      </c>
      <c r="N124" s="8"/>
      <c r="O124" s="8"/>
      <c r="P124" s="8">
        <v>1</v>
      </c>
      <c r="Q124" s="8"/>
    </row>
    <row r="125" spans="1:17">
      <c r="A125" s="8" t="s">
        <v>142</v>
      </c>
      <c r="B125" s="8"/>
      <c r="C125" s="8" t="s">
        <v>153</v>
      </c>
      <c r="D125" s="9" t="s">
        <v>158</v>
      </c>
      <c r="E125" s="8">
        <v>2</v>
      </c>
      <c r="F125" s="8"/>
      <c r="G125" s="8"/>
      <c r="H125" s="8">
        <v>0</v>
      </c>
      <c r="I125" s="8">
        <v>1</v>
      </c>
      <c r="J125" s="8">
        <v>0</v>
      </c>
      <c r="K125" s="8"/>
      <c r="L125" s="8">
        <v>0</v>
      </c>
      <c r="M125" s="8">
        <v>2</v>
      </c>
      <c r="N125" s="8"/>
      <c r="O125" s="8"/>
      <c r="P125" s="8">
        <v>2</v>
      </c>
      <c r="Q125" s="8"/>
    </row>
    <row r="126" spans="1:17">
      <c r="A126" s="8" t="s">
        <v>142</v>
      </c>
      <c r="B126" s="8"/>
      <c r="C126" s="8" t="s">
        <v>98</v>
      </c>
      <c r="D126" s="9" t="s">
        <v>157</v>
      </c>
      <c r="E126" s="8">
        <v>2</v>
      </c>
      <c r="F126" s="8"/>
      <c r="G126" s="8"/>
      <c r="H126" s="8">
        <v>0</v>
      </c>
      <c r="I126" s="8">
        <v>0</v>
      </c>
      <c r="J126" s="8">
        <v>1</v>
      </c>
      <c r="K126" s="8"/>
      <c r="L126" s="8">
        <v>0</v>
      </c>
      <c r="M126" s="8">
        <v>2</v>
      </c>
      <c r="N126" s="8"/>
      <c r="O126" s="8"/>
      <c r="P126" s="8">
        <v>2</v>
      </c>
      <c r="Q126" s="8"/>
    </row>
    <row r="127" spans="1:17">
      <c r="A127" s="8" t="s">
        <v>142</v>
      </c>
      <c r="B127" s="8"/>
      <c r="C127" s="8" t="s">
        <v>50</v>
      </c>
      <c r="D127" s="9" t="s">
        <v>158</v>
      </c>
      <c r="E127" s="8">
        <v>2</v>
      </c>
      <c r="F127" s="8"/>
      <c r="G127" s="8"/>
      <c r="H127" s="8">
        <v>0</v>
      </c>
      <c r="I127" s="8">
        <v>1</v>
      </c>
      <c r="J127" s="8">
        <v>1</v>
      </c>
      <c r="K127" s="8"/>
      <c r="L127" s="8">
        <v>0</v>
      </c>
      <c r="M127" s="8">
        <v>2</v>
      </c>
      <c r="N127" s="8"/>
      <c r="O127" s="8"/>
      <c r="P127" s="8">
        <v>2</v>
      </c>
      <c r="Q127" s="8"/>
    </row>
    <row r="128" spans="1:17">
      <c r="A128" s="8" t="s">
        <v>142</v>
      </c>
      <c r="B128" s="8"/>
      <c r="C128" s="8" t="s">
        <v>82</v>
      </c>
      <c r="D128" s="9" t="s">
        <v>158</v>
      </c>
      <c r="E128" s="8">
        <v>2</v>
      </c>
      <c r="F128" s="8"/>
      <c r="G128" s="8"/>
      <c r="H128" s="8">
        <v>0</v>
      </c>
      <c r="I128" s="8">
        <v>1</v>
      </c>
      <c r="J128" s="8">
        <v>1</v>
      </c>
      <c r="K128" s="8"/>
      <c r="L128" s="8">
        <v>0</v>
      </c>
      <c r="M128" s="8">
        <v>2</v>
      </c>
      <c r="N128" s="8"/>
      <c r="O128" s="8"/>
      <c r="P128" s="8">
        <v>1</v>
      </c>
      <c r="Q128" s="8"/>
    </row>
    <row r="129" spans="1:17">
      <c r="A129" s="8" t="s">
        <v>142</v>
      </c>
      <c r="B129" s="8"/>
      <c r="C129" s="8" t="s">
        <v>154</v>
      </c>
      <c r="D129" s="9" t="s">
        <v>158</v>
      </c>
      <c r="E129" s="8">
        <v>1</v>
      </c>
      <c r="F129" s="8"/>
      <c r="G129" s="8"/>
      <c r="H129" s="8">
        <v>1</v>
      </c>
      <c r="I129" s="8">
        <v>1</v>
      </c>
      <c r="J129" s="8">
        <v>1</v>
      </c>
      <c r="K129" s="8"/>
      <c r="L129" s="8">
        <v>1</v>
      </c>
      <c r="M129" s="8">
        <v>2</v>
      </c>
      <c r="N129" s="8"/>
      <c r="O129" s="8"/>
      <c r="P129" s="8">
        <v>1</v>
      </c>
      <c r="Q129" s="8"/>
    </row>
    <row r="130" spans="1:17">
      <c r="A130" s="8" t="s">
        <v>142</v>
      </c>
      <c r="B130" s="8"/>
      <c r="C130" s="8" t="s">
        <v>47</v>
      </c>
      <c r="D130" s="9" t="s">
        <v>158</v>
      </c>
      <c r="E130" s="8">
        <v>0</v>
      </c>
      <c r="F130" s="8"/>
      <c r="G130" s="8"/>
      <c r="H130" s="8">
        <v>0</v>
      </c>
      <c r="I130" s="8">
        <v>1</v>
      </c>
      <c r="J130" s="8">
        <v>1</v>
      </c>
      <c r="K130" s="8"/>
      <c r="L130" s="8">
        <v>0</v>
      </c>
      <c r="M130" s="8">
        <v>2</v>
      </c>
      <c r="N130" s="8"/>
      <c r="O130" s="8"/>
      <c r="P130" s="8">
        <v>1</v>
      </c>
      <c r="Q130" s="8"/>
    </row>
    <row r="131" spans="1:17">
      <c r="A131" s="8" t="s">
        <v>142</v>
      </c>
      <c r="B131" s="8"/>
      <c r="C131" s="8" t="s">
        <v>155</v>
      </c>
      <c r="D131" s="9" t="s">
        <v>157</v>
      </c>
      <c r="E131" s="8">
        <v>1</v>
      </c>
      <c r="F131" s="8"/>
      <c r="G131" s="8"/>
      <c r="H131" s="8">
        <v>1</v>
      </c>
      <c r="I131" s="8">
        <v>1</v>
      </c>
      <c r="J131" s="8">
        <v>1</v>
      </c>
      <c r="K131" s="8"/>
      <c r="L131" s="8">
        <v>1</v>
      </c>
      <c r="M131" s="8">
        <v>2</v>
      </c>
      <c r="N131" s="8"/>
      <c r="O131" s="8"/>
      <c r="P131" s="8">
        <v>1</v>
      </c>
      <c r="Q131" s="8"/>
    </row>
    <row r="132" spans="1:17">
      <c r="A132" s="8" t="s">
        <v>142</v>
      </c>
      <c r="B132" s="8"/>
      <c r="C132" s="8" t="s">
        <v>156</v>
      </c>
      <c r="D132" s="9" t="s">
        <v>157</v>
      </c>
      <c r="E132" s="8">
        <v>1</v>
      </c>
      <c r="F132" s="8"/>
      <c r="G132" s="8"/>
      <c r="H132" s="8">
        <v>1</v>
      </c>
      <c r="I132" s="8">
        <v>1</v>
      </c>
      <c r="J132" s="8">
        <v>0</v>
      </c>
      <c r="K132" s="8"/>
      <c r="L132" s="8">
        <v>1</v>
      </c>
      <c r="M132" s="8">
        <v>2</v>
      </c>
      <c r="N132" s="8"/>
      <c r="O132" s="8"/>
      <c r="P132" s="8">
        <v>1</v>
      </c>
      <c r="Q132" s="8"/>
    </row>
    <row r="133" spans="1:17">
      <c r="H133" s="34"/>
      <c r="I133" s="34"/>
    </row>
    <row r="134" spans="1:17" s="3" customFormat="1" ht="25.5">
      <c r="E134" s="7" t="str">
        <f>E4</f>
        <v>Multi-athlé</v>
      </c>
      <c r="F134" s="7">
        <f t="shared" ref="F134:Q134" si="0">F4</f>
        <v>0</v>
      </c>
      <c r="G134" s="7">
        <f t="shared" si="0"/>
        <v>0</v>
      </c>
      <c r="H134" s="7" t="str">
        <f t="shared" si="0"/>
        <v>Natation de vitesse</v>
      </c>
      <c r="I134" s="7" t="str">
        <f t="shared" si="0"/>
        <v>Course d'orientation</v>
      </c>
      <c r="J134" s="7" t="str">
        <f t="shared" si="0"/>
        <v>Acrosport</v>
      </c>
      <c r="K134" s="7">
        <f t="shared" si="0"/>
        <v>0</v>
      </c>
      <c r="L134" s="7" t="str">
        <f t="shared" si="0"/>
        <v>Danse</v>
      </c>
      <c r="M134" s="7" t="str">
        <f t="shared" si="0"/>
        <v>Rugby</v>
      </c>
      <c r="N134" s="7">
        <f t="shared" si="0"/>
        <v>0</v>
      </c>
      <c r="O134" s="7">
        <f t="shared" si="0"/>
        <v>0</v>
      </c>
      <c r="P134" s="7" t="str">
        <f t="shared" si="0"/>
        <v>Badminton</v>
      </c>
      <c r="Q134" s="7">
        <f t="shared" si="0"/>
        <v>0</v>
      </c>
    </row>
    <row r="135" spans="1:17" ht="15" customHeight="1">
      <c r="A135" s="21" t="s">
        <v>165</v>
      </c>
      <c r="B135" s="22"/>
      <c r="C135" s="19" t="s">
        <v>159</v>
      </c>
      <c r="D135" s="20"/>
      <c r="E135" s="9">
        <f>COUNTIFS(E5:E132,"0")</f>
        <v>25</v>
      </c>
      <c r="F135" s="9">
        <f t="shared" ref="F135:Q135" si="1">COUNTIFS(F5:F132,"0")</f>
        <v>0</v>
      </c>
      <c r="G135" s="9">
        <f t="shared" si="1"/>
        <v>0</v>
      </c>
      <c r="H135" s="9">
        <f t="shared" si="1"/>
        <v>34</v>
      </c>
      <c r="I135" s="9">
        <f t="shared" si="1"/>
        <v>31</v>
      </c>
      <c r="J135" s="9">
        <f t="shared" si="1"/>
        <v>30</v>
      </c>
      <c r="K135" s="9">
        <f t="shared" si="1"/>
        <v>0</v>
      </c>
      <c r="L135" s="9">
        <f t="shared" si="1"/>
        <v>31</v>
      </c>
      <c r="M135" s="9">
        <f t="shared" si="1"/>
        <v>28</v>
      </c>
      <c r="N135" s="9">
        <f t="shared" si="1"/>
        <v>0</v>
      </c>
      <c r="O135" s="9">
        <f t="shared" si="1"/>
        <v>0</v>
      </c>
      <c r="P135" s="9">
        <f t="shared" si="1"/>
        <v>27</v>
      </c>
      <c r="Q135" s="9">
        <f t="shared" si="1"/>
        <v>0</v>
      </c>
    </row>
    <row r="136" spans="1:17" ht="15" customHeight="1">
      <c r="A136" s="23"/>
      <c r="B136" s="13"/>
      <c r="C136" s="19" t="s">
        <v>160</v>
      </c>
      <c r="D136" s="20"/>
      <c r="E136" s="9">
        <f>COUNTIFS(E5:E132,"1")</f>
        <v>50</v>
      </c>
      <c r="F136" s="9">
        <f t="shared" ref="F136:Q136" si="2">COUNTIFS(F5:F132,"1")</f>
        <v>0</v>
      </c>
      <c r="G136" s="9">
        <f t="shared" si="2"/>
        <v>0</v>
      </c>
      <c r="H136" s="9">
        <f t="shared" si="2"/>
        <v>44</v>
      </c>
      <c r="I136" s="9">
        <f t="shared" si="2"/>
        <v>55</v>
      </c>
      <c r="J136" s="9">
        <f t="shared" si="2"/>
        <v>56</v>
      </c>
      <c r="K136" s="9">
        <f t="shared" si="2"/>
        <v>0</v>
      </c>
      <c r="L136" s="9">
        <f t="shared" si="2"/>
        <v>54</v>
      </c>
      <c r="M136" s="9">
        <f t="shared" si="2"/>
        <v>45</v>
      </c>
      <c r="N136" s="9">
        <f t="shared" si="2"/>
        <v>0</v>
      </c>
      <c r="O136" s="9">
        <f t="shared" si="2"/>
        <v>0</v>
      </c>
      <c r="P136" s="9">
        <f t="shared" si="2"/>
        <v>57</v>
      </c>
      <c r="Q136" s="9">
        <f t="shared" si="2"/>
        <v>0</v>
      </c>
    </row>
    <row r="137" spans="1:17" ht="15" customHeight="1">
      <c r="A137" s="24"/>
      <c r="B137" s="25"/>
      <c r="C137" s="19" t="s">
        <v>161</v>
      </c>
      <c r="D137" s="20"/>
      <c r="E137" s="9">
        <f>COUNTIFS(E5:E132,"2")</f>
        <v>53</v>
      </c>
      <c r="F137" s="9">
        <f t="shared" ref="F137:Q137" si="3">COUNTIFS(F5:F132,"2")</f>
        <v>0</v>
      </c>
      <c r="G137" s="9">
        <f t="shared" si="3"/>
        <v>0</v>
      </c>
      <c r="H137" s="9">
        <f t="shared" si="3"/>
        <v>50</v>
      </c>
      <c r="I137" s="9">
        <f t="shared" si="3"/>
        <v>42</v>
      </c>
      <c r="J137" s="9">
        <f t="shared" si="3"/>
        <v>42</v>
      </c>
      <c r="K137" s="9">
        <f t="shared" si="3"/>
        <v>0</v>
      </c>
      <c r="L137" s="9">
        <f t="shared" si="3"/>
        <v>43</v>
      </c>
      <c r="M137" s="9">
        <f t="shared" si="3"/>
        <v>55</v>
      </c>
      <c r="N137" s="9">
        <f t="shared" si="3"/>
        <v>0</v>
      </c>
      <c r="O137" s="9">
        <f t="shared" si="3"/>
        <v>0</v>
      </c>
      <c r="P137" s="9">
        <f t="shared" si="3"/>
        <v>44</v>
      </c>
      <c r="Q137" s="9">
        <f t="shared" si="3"/>
        <v>0</v>
      </c>
    </row>
    <row r="138" spans="1:17">
      <c r="A138" s="16"/>
      <c r="B138" s="16"/>
      <c r="C138" s="16"/>
      <c r="D138" s="16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</row>
    <row r="139" spans="1:17" ht="25.5">
      <c r="A139" s="36"/>
      <c r="B139" s="36"/>
      <c r="C139" s="36"/>
      <c r="D139" s="36"/>
      <c r="E139" s="7" t="str">
        <f>E4</f>
        <v>Multi-athlé</v>
      </c>
      <c r="F139" s="7">
        <f t="shared" ref="F139:Q139" si="4">F4</f>
        <v>0</v>
      </c>
      <c r="G139" s="7">
        <f t="shared" si="4"/>
        <v>0</v>
      </c>
      <c r="H139" s="7" t="str">
        <f t="shared" si="4"/>
        <v>Natation de vitesse</v>
      </c>
      <c r="I139" s="7" t="str">
        <f t="shared" si="4"/>
        <v>Course d'orientation</v>
      </c>
      <c r="J139" s="7" t="str">
        <f t="shared" si="4"/>
        <v>Acrosport</v>
      </c>
      <c r="K139" s="7">
        <f t="shared" si="4"/>
        <v>0</v>
      </c>
      <c r="L139" s="7" t="str">
        <f t="shared" si="4"/>
        <v>Danse</v>
      </c>
      <c r="M139" s="7" t="str">
        <f t="shared" si="4"/>
        <v>Rugby</v>
      </c>
      <c r="N139" s="7">
        <f t="shared" si="4"/>
        <v>0</v>
      </c>
      <c r="O139" s="7">
        <f t="shared" si="4"/>
        <v>0</v>
      </c>
      <c r="P139" s="7" t="str">
        <f t="shared" si="4"/>
        <v>Badminton</v>
      </c>
      <c r="Q139" s="7">
        <f t="shared" si="4"/>
        <v>0</v>
      </c>
    </row>
    <row r="140" spans="1:17" ht="15" customHeight="1">
      <c r="A140" s="21" t="s">
        <v>163</v>
      </c>
      <c r="B140" s="22"/>
      <c r="C140" s="19" t="s">
        <v>159</v>
      </c>
      <c r="D140" s="20"/>
      <c r="E140" s="9">
        <f>COUNTIFS(D5:D132,"F",E5:E132,0)</f>
        <v>11</v>
      </c>
      <c r="F140" s="9">
        <f>COUNTIFS(D5:D132,"F",F5:F132,0)</f>
        <v>0</v>
      </c>
      <c r="G140" s="9">
        <f>COUNTIFS(D5:D132,"F",G5:G132,0)</f>
        <v>0</v>
      </c>
      <c r="H140" s="9">
        <f>COUNTIFS(D5:D132,"F",H5:H132,0)</f>
        <v>18</v>
      </c>
      <c r="I140" s="9">
        <f>COUNTIFS(D5:D132,"F",I5:I132,0)</f>
        <v>14</v>
      </c>
      <c r="J140" s="9">
        <f>COUNTIFS(D5:D132,"F",J5:J132,0)</f>
        <v>14</v>
      </c>
      <c r="K140" s="9">
        <f>COUNTIFS(D5:D132,"F",K5:K132,0)</f>
        <v>0</v>
      </c>
      <c r="L140" s="9">
        <f>COUNTIFS(D5:D132,"F",L5:L132,0)</f>
        <v>15</v>
      </c>
      <c r="M140" s="9">
        <f>COUNTIFS(D5:D132,"F",M5:M132,0)</f>
        <v>15</v>
      </c>
      <c r="N140" s="9">
        <f>COUNTIFS(D5:D132,"F",N5:N132,0)</f>
        <v>0</v>
      </c>
      <c r="O140" s="9">
        <f>COUNTIFS(D5:D132,"F",O5:O132,0)</f>
        <v>0</v>
      </c>
      <c r="P140" s="9">
        <f>COUNTIFS(D5:D132,"F",P5:P132,0)</f>
        <v>15</v>
      </c>
      <c r="Q140" s="9">
        <f>COUNTIFS(D5:D132,"F",Q5:Q132,0)</f>
        <v>0</v>
      </c>
    </row>
    <row r="141" spans="1:17" ht="15" customHeight="1">
      <c r="A141" s="23"/>
      <c r="B141" s="13"/>
      <c r="C141" s="19" t="s">
        <v>160</v>
      </c>
      <c r="D141" s="20"/>
      <c r="E141" s="9">
        <f>COUNTIFS(D5:D132,"F",E5:E132,1)</f>
        <v>25</v>
      </c>
      <c r="F141" s="9">
        <f>COUNTIFS(D5:D132,"F",F5:F132,1)</f>
        <v>0</v>
      </c>
      <c r="G141" s="9">
        <f>COUNTIFS(D5:D132,"F",G5:G132,1)</f>
        <v>0</v>
      </c>
      <c r="H141" s="9">
        <f>COUNTIFS(D5:D132,"F",H5:H132,1)</f>
        <v>20</v>
      </c>
      <c r="I141" s="9">
        <f>COUNTIFS(D5:D132,"F",I5:I132,1)</f>
        <v>27</v>
      </c>
      <c r="J141" s="9">
        <f>COUNTIFS(D5:D132,"F",J5:J132,1)</f>
        <v>28</v>
      </c>
      <c r="K141" s="9">
        <f>COUNTIFS(D5:D132,"F",K5:K132,1)</f>
        <v>0</v>
      </c>
      <c r="L141" s="9">
        <f>COUNTIFS(D5:D132,"F",L5:L132,1)</f>
        <v>24</v>
      </c>
      <c r="M141" s="9">
        <f>COUNTIFS(D5:D132,"F",M5:M132,1)</f>
        <v>27</v>
      </c>
      <c r="N141" s="9">
        <f>COUNTIFS(D5:D132,"F",N5:N132,1)</f>
        <v>0</v>
      </c>
      <c r="O141" s="9">
        <f>COUNTIFS(D5:D132,"F",O5:O132,1)</f>
        <v>0</v>
      </c>
      <c r="P141" s="9">
        <f>COUNTIFS(D5:D132,"F",P5:P132,1)</f>
        <v>23</v>
      </c>
      <c r="Q141" s="9">
        <f>COUNTIFS(D5:D132,"F",Q5:Q132,1)</f>
        <v>0</v>
      </c>
    </row>
    <row r="142" spans="1:17" ht="15" customHeight="1">
      <c r="A142" s="24"/>
      <c r="B142" s="25"/>
      <c r="C142" s="19" t="s">
        <v>161</v>
      </c>
      <c r="D142" s="20"/>
      <c r="E142" s="9">
        <f>COUNTIFS(D5:D132,"F",E5:E132,2)</f>
        <v>27</v>
      </c>
      <c r="F142" s="9">
        <f>COUNTIFS(D5:D132,"F",F5:F132,2)</f>
        <v>0</v>
      </c>
      <c r="G142" s="9">
        <f>COUNTIFS(D5:D132,"F",G5:G132,2)</f>
        <v>0</v>
      </c>
      <c r="H142" s="9">
        <f>COUNTIFS(D5:D132,"F",H5:H132,2)</f>
        <v>25</v>
      </c>
      <c r="I142" s="9">
        <f>COUNTIFS(D5:D132,"F",I5:I132,2)</f>
        <v>22</v>
      </c>
      <c r="J142" s="9">
        <f>COUNTIFS(D5:D132,"F",J5:J132,2)</f>
        <v>21</v>
      </c>
      <c r="K142" s="9">
        <f t="shared" ref="K142:Q142" si="5">COUNTIFS(J5:J132,"F",K5:K132,2)</f>
        <v>0</v>
      </c>
      <c r="L142" s="9">
        <f>COUNTIFS(D5:D132,"F",L5:L132,2)</f>
        <v>24</v>
      </c>
      <c r="M142" s="9">
        <f>COUNTIFS(D5:D132,"F",M5:M132,2)</f>
        <v>21</v>
      </c>
      <c r="N142" s="9">
        <f>COUNTIFS(D5:D132,"F",N5:N132,2)</f>
        <v>0</v>
      </c>
      <c r="O142" s="9">
        <f>COUNTIFS(D5:D132,"F",O5:O132,2)</f>
        <v>0</v>
      </c>
      <c r="P142" s="9">
        <f>COUNTIFS(D5:D132,"F",P5:P132,2)</f>
        <v>25</v>
      </c>
      <c r="Q142" s="9">
        <f>COUNTIFS(D5:D132,"F",Q5:Q132,2)</f>
        <v>0</v>
      </c>
    </row>
    <row r="143" spans="1:17">
      <c r="A143" s="16"/>
      <c r="B143" s="16"/>
      <c r="C143" s="16"/>
      <c r="D143" s="16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</row>
    <row r="144" spans="1:17" ht="25.5">
      <c r="A144" s="36"/>
      <c r="B144" s="36"/>
      <c r="C144" s="36"/>
      <c r="D144" s="36"/>
      <c r="E144" s="7" t="str">
        <f>E4</f>
        <v>Multi-athlé</v>
      </c>
      <c r="F144" s="7">
        <f t="shared" ref="F144:Q144" si="6">F4</f>
        <v>0</v>
      </c>
      <c r="G144" s="7">
        <f t="shared" si="6"/>
        <v>0</v>
      </c>
      <c r="H144" s="7" t="str">
        <f t="shared" si="6"/>
        <v>Natation de vitesse</v>
      </c>
      <c r="I144" s="7" t="str">
        <f t="shared" si="6"/>
        <v>Course d'orientation</v>
      </c>
      <c r="J144" s="7" t="str">
        <f t="shared" si="6"/>
        <v>Acrosport</v>
      </c>
      <c r="K144" s="7">
        <f t="shared" si="6"/>
        <v>0</v>
      </c>
      <c r="L144" s="7" t="str">
        <f t="shared" si="6"/>
        <v>Danse</v>
      </c>
      <c r="M144" s="7" t="str">
        <f t="shared" si="6"/>
        <v>Rugby</v>
      </c>
      <c r="N144" s="7">
        <f t="shared" si="6"/>
        <v>0</v>
      </c>
      <c r="O144" s="7">
        <f t="shared" si="6"/>
        <v>0</v>
      </c>
      <c r="P144" s="7" t="str">
        <f t="shared" si="6"/>
        <v>Badminton</v>
      </c>
      <c r="Q144" s="7">
        <f t="shared" si="6"/>
        <v>0</v>
      </c>
    </row>
    <row r="145" spans="1:17" ht="15" customHeight="1">
      <c r="A145" s="21" t="s">
        <v>164</v>
      </c>
      <c r="B145" s="22"/>
      <c r="C145" s="19" t="s">
        <v>159</v>
      </c>
      <c r="D145" s="20"/>
      <c r="E145" s="9">
        <f>COUNTIFS(D5:D132,"G",E5:E132,0)</f>
        <v>14</v>
      </c>
      <c r="F145" s="9">
        <f>COUNTIFS(D5:D132,"G",F5:F132,0)</f>
        <v>0</v>
      </c>
      <c r="G145" s="9">
        <f>COUNTIFS(D5:D132,"G",G5:G132,0)</f>
        <v>0</v>
      </c>
      <c r="H145" s="9">
        <f>COUNTIFS(D5:D132,"G",H5:H132,0)</f>
        <v>16</v>
      </c>
      <c r="I145" s="9">
        <f>COUNTIFS(D5:D132,"G",I5:I132,0)</f>
        <v>17</v>
      </c>
      <c r="J145" s="9">
        <f>COUNTIFS(D5:D132,"G",J5:J132,0)</f>
        <v>16</v>
      </c>
      <c r="K145" s="9">
        <f>COUNTIFS(D5:D132,"G",K5:K132,0)</f>
        <v>0</v>
      </c>
      <c r="L145" s="9">
        <f>COUNTIFS(D5:D132,"G",L5:L132,0)</f>
        <v>16</v>
      </c>
      <c r="M145" s="9">
        <f>COUNTIFS(D5:D132,"G",M5:M132,0)</f>
        <v>13</v>
      </c>
      <c r="N145" s="9">
        <f>COUNTIFS(D5:D132,"G",N5:N132,0)</f>
        <v>0</v>
      </c>
      <c r="O145" s="9">
        <f>COUNTIFS(D5:D132,"G",O5:O132,0)</f>
        <v>0</v>
      </c>
      <c r="P145" s="9">
        <f>COUNTIFS(D5:D132,"G",P5:P132,0)</f>
        <v>12</v>
      </c>
      <c r="Q145" s="9">
        <f>COUNTIFS(D5:D132,"G",Q5:Q132,0)</f>
        <v>0</v>
      </c>
    </row>
    <row r="146" spans="1:17" ht="15" customHeight="1">
      <c r="A146" s="23"/>
      <c r="B146" s="13"/>
      <c r="C146" s="19" t="s">
        <v>160</v>
      </c>
      <c r="D146" s="20"/>
      <c r="E146" s="9">
        <f>COUNTIFS(D5:D132,"G",E5:E132,1)</f>
        <v>25</v>
      </c>
      <c r="F146" s="9">
        <f>COUNTIFS(D5:D132,"G",F5:F132,1)</f>
        <v>0</v>
      </c>
      <c r="G146" s="9">
        <f>COUNTIFS(D5:D132,"G",G5:G132,1)</f>
        <v>0</v>
      </c>
      <c r="H146" s="9">
        <f>COUNTIFS(D5:D132,"G",H5:H132,1)</f>
        <v>24</v>
      </c>
      <c r="I146" s="9">
        <f>COUNTIFS(D5:D132,"G",I5:I132,1)</f>
        <v>28</v>
      </c>
      <c r="J146" s="9">
        <f>COUNTIFS(D5:D132,"G",J5:J132,1)</f>
        <v>28</v>
      </c>
      <c r="K146" s="9">
        <f>COUNTIFS(D5:D132,"G",K5:K132,1)</f>
        <v>0</v>
      </c>
      <c r="L146" s="9">
        <f>COUNTIFS(D5:D132,"G",L5:L132,1)</f>
        <v>30</v>
      </c>
      <c r="M146" s="9">
        <f>COUNTIFS(D5:D132,"G",M5:M132,1)</f>
        <v>18</v>
      </c>
      <c r="N146" s="9">
        <f>COUNTIFS(D5:D132,"G",N5:N132,1)</f>
        <v>0</v>
      </c>
      <c r="O146" s="9">
        <f>COUNTIFS(D5:D132,"G",O5:O132,1)</f>
        <v>0</v>
      </c>
      <c r="P146" s="9">
        <f>COUNTIFS(D5:D132,"G",P5:P132,1)</f>
        <v>34</v>
      </c>
      <c r="Q146" s="9">
        <f>COUNTIFS(D5:D132,"G",Q5:Q132,1)</f>
        <v>0</v>
      </c>
    </row>
    <row r="147" spans="1:17" ht="15" customHeight="1">
      <c r="A147" s="24"/>
      <c r="B147" s="25"/>
      <c r="C147" s="19" t="s">
        <v>161</v>
      </c>
      <c r="D147" s="20"/>
      <c r="E147" s="9">
        <f>COUNTIFS(D5:D132,"G",E5:E132,2)</f>
        <v>26</v>
      </c>
      <c r="F147" s="9">
        <f>COUNTIFS(D5:D132,"G",F5:F132,2)</f>
        <v>0</v>
      </c>
      <c r="G147" s="9">
        <f>COUNTIFS(D5:D132,"G",G5:G132,2)</f>
        <v>0</v>
      </c>
      <c r="H147" s="9">
        <f>COUNTIFS(D5:D132,"G",H5:H132,2)</f>
        <v>25</v>
      </c>
      <c r="I147" s="9">
        <f>COUNTIFS(D5:D132,"G",I5:I132,2)</f>
        <v>20</v>
      </c>
      <c r="J147" s="9">
        <f>COUNTIFS(D5:D132,"G",J5:J132,2)</f>
        <v>21</v>
      </c>
      <c r="K147" s="9">
        <f>COUNTIFS(D5:D132,"G",K5:K132,2)</f>
        <v>0</v>
      </c>
      <c r="L147" s="9">
        <f>COUNTIFS(D5:D132,"G",L5:L132,2)</f>
        <v>19</v>
      </c>
      <c r="M147" s="9">
        <f>COUNTIFS(D5:D132,"G",M5:M132,2)</f>
        <v>34</v>
      </c>
      <c r="N147" s="9">
        <f>COUNTIFS(D5:D132,"G",N5:N132,2)</f>
        <v>0</v>
      </c>
      <c r="O147" s="9">
        <f>COUNTIFS(D5:D132,"G",O5:O132,2)</f>
        <v>0</v>
      </c>
      <c r="P147" s="9">
        <f>COUNTIFS(D5:D132,"G",P5:P132,2)</f>
        <v>19</v>
      </c>
      <c r="Q147" s="9">
        <f>COUNTIFS(D5:D132,"G",Q5:Q132,2)</f>
        <v>0</v>
      </c>
    </row>
    <row r="148" spans="1:17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</row>
    <row r="149" spans="1:17" ht="27" customHeight="1">
      <c r="A149" s="36"/>
      <c r="B149" s="36"/>
      <c r="C149" s="36"/>
      <c r="D149" s="36"/>
      <c r="E149" s="7" t="str">
        <f>E4</f>
        <v>Multi-athlé</v>
      </c>
      <c r="F149" s="7">
        <f t="shared" ref="F149:Q149" si="7">F4</f>
        <v>0</v>
      </c>
      <c r="G149" s="7">
        <f t="shared" si="7"/>
        <v>0</v>
      </c>
      <c r="H149" s="7" t="str">
        <f t="shared" si="7"/>
        <v>Natation de vitesse</v>
      </c>
      <c r="I149" s="7" t="str">
        <f t="shared" si="7"/>
        <v>Course d'orientation</v>
      </c>
      <c r="J149" s="7" t="str">
        <f t="shared" si="7"/>
        <v>Acrosport</v>
      </c>
      <c r="K149" s="7">
        <f t="shared" si="7"/>
        <v>0</v>
      </c>
      <c r="L149" s="7" t="str">
        <f t="shared" si="7"/>
        <v>Danse</v>
      </c>
      <c r="M149" s="7" t="str">
        <f t="shared" si="7"/>
        <v>Rugby</v>
      </c>
      <c r="N149" s="7">
        <f t="shared" si="7"/>
        <v>0</v>
      </c>
      <c r="O149" s="7">
        <f t="shared" si="7"/>
        <v>0</v>
      </c>
      <c r="P149" s="7" t="str">
        <f t="shared" si="7"/>
        <v>Badminton</v>
      </c>
      <c r="Q149" s="7">
        <f t="shared" si="7"/>
        <v>0</v>
      </c>
    </row>
    <row r="150" spans="1:17">
      <c r="A150" s="21" t="s">
        <v>166</v>
      </c>
      <c r="B150" s="22"/>
      <c r="C150" s="19" t="s">
        <v>159</v>
      </c>
      <c r="D150" s="20"/>
      <c r="E150" s="39">
        <f>(E135/(E135+E136+E137))*100</f>
        <v>19.53125</v>
      </c>
      <c r="F150" s="39" t="e">
        <f t="shared" ref="F150:Q150" si="8">(F135/(F135+F136+F137))*100</f>
        <v>#DIV/0!</v>
      </c>
      <c r="G150" s="39" t="e">
        <f t="shared" si="8"/>
        <v>#DIV/0!</v>
      </c>
      <c r="H150" s="39">
        <f t="shared" si="8"/>
        <v>26.5625</v>
      </c>
      <c r="I150" s="39">
        <f t="shared" si="8"/>
        <v>24.21875</v>
      </c>
      <c r="J150" s="39">
        <f t="shared" si="8"/>
        <v>23.4375</v>
      </c>
      <c r="K150" s="39" t="e">
        <f t="shared" si="8"/>
        <v>#DIV/0!</v>
      </c>
      <c r="L150" s="39">
        <f t="shared" si="8"/>
        <v>24.21875</v>
      </c>
      <c r="M150" s="39">
        <f t="shared" si="8"/>
        <v>21.875</v>
      </c>
      <c r="N150" s="39" t="e">
        <f t="shared" si="8"/>
        <v>#DIV/0!</v>
      </c>
      <c r="O150" s="39" t="e">
        <f t="shared" si="8"/>
        <v>#DIV/0!</v>
      </c>
      <c r="P150" s="39">
        <f t="shared" si="8"/>
        <v>21.09375</v>
      </c>
      <c r="Q150" s="39" t="e">
        <f t="shared" si="8"/>
        <v>#DIV/0!</v>
      </c>
    </row>
    <row r="151" spans="1:17">
      <c r="A151" s="23"/>
      <c r="B151" s="13"/>
      <c r="C151" s="19" t="s">
        <v>160</v>
      </c>
      <c r="D151" s="20"/>
      <c r="E151" s="39">
        <f>((E136/(E135+E136+E137))*100)</f>
        <v>39.0625</v>
      </c>
      <c r="F151" s="39" t="e">
        <f t="shared" ref="F151:Q151" si="9">((F136/(F135+F136+F137))*100)</f>
        <v>#DIV/0!</v>
      </c>
      <c r="G151" s="39" t="e">
        <f t="shared" si="9"/>
        <v>#DIV/0!</v>
      </c>
      <c r="H151" s="39">
        <f t="shared" si="9"/>
        <v>34.375</v>
      </c>
      <c r="I151" s="39">
        <f t="shared" si="9"/>
        <v>42.96875</v>
      </c>
      <c r="J151" s="39">
        <f t="shared" si="9"/>
        <v>43.75</v>
      </c>
      <c r="K151" s="39" t="e">
        <f t="shared" si="9"/>
        <v>#DIV/0!</v>
      </c>
      <c r="L151" s="39">
        <f t="shared" si="9"/>
        <v>42.1875</v>
      </c>
      <c r="M151" s="39">
        <f t="shared" si="9"/>
        <v>35.15625</v>
      </c>
      <c r="N151" s="39" t="e">
        <f t="shared" si="9"/>
        <v>#DIV/0!</v>
      </c>
      <c r="O151" s="39" t="e">
        <f t="shared" si="9"/>
        <v>#DIV/0!</v>
      </c>
      <c r="P151" s="39">
        <f t="shared" si="9"/>
        <v>44.53125</v>
      </c>
      <c r="Q151" s="39" t="e">
        <f t="shared" si="9"/>
        <v>#DIV/0!</v>
      </c>
    </row>
    <row r="152" spans="1:17">
      <c r="A152" s="24"/>
      <c r="B152" s="25"/>
      <c r="C152" s="19" t="s">
        <v>161</v>
      </c>
      <c r="D152" s="20"/>
      <c r="E152" s="39">
        <f>(E137/(E137+E136+E135))*100</f>
        <v>41.40625</v>
      </c>
      <c r="F152" s="39" t="e">
        <f t="shared" ref="F152:Q152" si="10">(F137/(F137+F136+F135))*100</f>
        <v>#DIV/0!</v>
      </c>
      <c r="G152" s="39" t="e">
        <f t="shared" si="10"/>
        <v>#DIV/0!</v>
      </c>
      <c r="H152" s="39">
        <f t="shared" si="10"/>
        <v>39.0625</v>
      </c>
      <c r="I152" s="39">
        <f t="shared" si="10"/>
        <v>32.8125</v>
      </c>
      <c r="J152" s="39">
        <f t="shared" si="10"/>
        <v>32.8125</v>
      </c>
      <c r="K152" s="39" t="e">
        <f t="shared" si="10"/>
        <v>#DIV/0!</v>
      </c>
      <c r="L152" s="39">
        <f t="shared" si="10"/>
        <v>33.59375</v>
      </c>
      <c r="M152" s="39">
        <f t="shared" si="10"/>
        <v>42.96875</v>
      </c>
      <c r="N152" s="39" t="e">
        <f t="shared" si="10"/>
        <v>#DIV/0!</v>
      </c>
      <c r="O152" s="39" t="e">
        <f t="shared" si="10"/>
        <v>#DIV/0!</v>
      </c>
      <c r="P152" s="39">
        <f t="shared" si="10"/>
        <v>34.375</v>
      </c>
      <c r="Q152" s="39" t="e">
        <f t="shared" si="10"/>
        <v>#DIV/0!</v>
      </c>
    </row>
    <row r="153" spans="1:17">
      <c r="A153" s="16"/>
      <c r="B153" s="16"/>
      <c r="C153" s="16"/>
      <c r="D153" s="16"/>
    </row>
    <row r="154" spans="1:17" s="1" customFormat="1" ht="29.25" customHeight="1">
      <c r="A154" s="2"/>
      <c r="B154" s="2"/>
      <c r="C154" s="2"/>
      <c r="D154" s="2"/>
      <c r="E154" s="7" t="str">
        <f>E4</f>
        <v>Multi-athlé</v>
      </c>
      <c r="F154" s="7">
        <f t="shared" ref="F154:Q154" si="11">F4</f>
        <v>0</v>
      </c>
      <c r="G154" s="7">
        <f t="shared" si="11"/>
        <v>0</v>
      </c>
      <c r="H154" s="7" t="str">
        <f t="shared" si="11"/>
        <v>Natation de vitesse</v>
      </c>
      <c r="I154" s="7" t="str">
        <f t="shared" si="11"/>
        <v>Course d'orientation</v>
      </c>
      <c r="J154" s="7" t="str">
        <f t="shared" si="11"/>
        <v>Acrosport</v>
      </c>
      <c r="K154" s="7">
        <f t="shared" si="11"/>
        <v>0</v>
      </c>
      <c r="L154" s="7" t="str">
        <f t="shared" si="11"/>
        <v>Danse</v>
      </c>
      <c r="M154" s="7" t="str">
        <f t="shared" si="11"/>
        <v>Rugby</v>
      </c>
      <c r="N154" s="7">
        <f t="shared" si="11"/>
        <v>0</v>
      </c>
      <c r="O154" s="7">
        <f t="shared" si="11"/>
        <v>0</v>
      </c>
      <c r="P154" s="7" t="str">
        <f t="shared" si="11"/>
        <v>Badminton</v>
      </c>
      <c r="Q154" s="7">
        <f t="shared" si="11"/>
        <v>0</v>
      </c>
    </row>
    <row r="155" spans="1:17">
      <c r="A155" s="21" t="s">
        <v>163</v>
      </c>
      <c r="B155" s="22"/>
      <c r="C155" s="19" t="s">
        <v>159</v>
      </c>
      <c r="D155" s="35"/>
      <c r="E155" s="39">
        <f>(E140/(E140+E141+E142))*100</f>
        <v>17.460317460317459</v>
      </c>
      <c r="F155" s="39" t="e">
        <f t="shared" ref="F155:Q155" si="12">(F140/(F140+F141+F142))*100</f>
        <v>#DIV/0!</v>
      </c>
      <c r="G155" s="39" t="e">
        <f t="shared" si="12"/>
        <v>#DIV/0!</v>
      </c>
      <c r="H155" s="39">
        <f t="shared" si="12"/>
        <v>28.571428571428569</v>
      </c>
      <c r="I155" s="39">
        <f t="shared" si="12"/>
        <v>22.222222222222221</v>
      </c>
      <c r="J155" s="39">
        <f t="shared" si="12"/>
        <v>22.222222222222221</v>
      </c>
      <c r="K155" s="39" t="e">
        <f t="shared" si="12"/>
        <v>#DIV/0!</v>
      </c>
      <c r="L155" s="39">
        <f t="shared" si="12"/>
        <v>23.809523809523807</v>
      </c>
      <c r="M155" s="39">
        <f t="shared" si="12"/>
        <v>23.809523809523807</v>
      </c>
      <c r="N155" s="39" t="e">
        <f t="shared" si="12"/>
        <v>#DIV/0!</v>
      </c>
      <c r="O155" s="39" t="e">
        <f t="shared" si="12"/>
        <v>#DIV/0!</v>
      </c>
      <c r="P155" s="39">
        <f t="shared" si="12"/>
        <v>23.809523809523807</v>
      </c>
      <c r="Q155" s="39" t="e">
        <f t="shared" si="12"/>
        <v>#DIV/0!</v>
      </c>
    </row>
    <row r="156" spans="1:17">
      <c r="A156" s="23"/>
      <c r="B156" s="13"/>
      <c r="C156" s="19" t="s">
        <v>160</v>
      </c>
      <c r="D156" s="35"/>
      <c r="E156" s="39">
        <f>(E141/(E140+E141+E142))*100</f>
        <v>39.682539682539684</v>
      </c>
      <c r="F156" s="39" t="e">
        <f t="shared" ref="F156:Q156" si="13">(F141/(F140+F141+F142))*100</f>
        <v>#DIV/0!</v>
      </c>
      <c r="G156" s="39" t="e">
        <f t="shared" si="13"/>
        <v>#DIV/0!</v>
      </c>
      <c r="H156" s="39">
        <f t="shared" si="13"/>
        <v>31.746031746031743</v>
      </c>
      <c r="I156" s="39">
        <f t="shared" si="13"/>
        <v>42.857142857142854</v>
      </c>
      <c r="J156" s="39">
        <f t="shared" si="13"/>
        <v>44.444444444444443</v>
      </c>
      <c r="K156" s="39" t="e">
        <f t="shared" si="13"/>
        <v>#DIV/0!</v>
      </c>
      <c r="L156" s="39">
        <f t="shared" si="13"/>
        <v>38.095238095238095</v>
      </c>
      <c r="M156" s="39">
        <f t="shared" si="13"/>
        <v>42.857142857142854</v>
      </c>
      <c r="N156" s="39" t="e">
        <f t="shared" si="13"/>
        <v>#DIV/0!</v>
      </c>
      <c r="O156" s="39" t="e">
        <f t="shared" si="13"/>
        <v>#DIV/0!</v>
      </c>
      <c r="P156" s="39">
        <f t="shared" si="13"/>
        <v>36.507936507936506</v>
      </c>
      <c r="Q156" s="39" t="e">
        <f t="shared" si="13"/>
        <v>#DIV/0!</v>
      </c>
    </row>
    <row r="157" spans="1:17">
      <c r="A157" s="24"/>
      <c r="B157" s="25"/>
      <c r="C157" s="19" t="s">
        <v>161</v>
      </c>
      <c r="D157" s="35"/>
      <c r="E157" s="39">
        <f>(E142/(E140+E141+E142))*100</f>
        <v>42.857142857142854</v>
      </c>
      <c r="F157" s="39" t="e">
        <f t="shared" ref="F157:Q157" si="14">(F142/(F140+F141+F142))*100</f>
        <v>#DIV/0!</v>
      </c>
      <c r="G157" s="39" t="e">
        <f t="shared" si="14"/>
        <v>#DIV/0!</v>
      </c>
      <c r="H157" s="39">
        <f t="shared" si="14"/>
        <v>39.682539682539684</v>
      </c>
      <c r="I157" s="39">
        <f t="shared" si="14"/>
        <v>34.920634920634917</v>
      </c>
      <c r="J157" s="39">
        <f t="shared" si="14"/>
        <v>33.333333333333329</v>
      </c>
      <c r="K157" s="39" t="e">
        <f t="shared" si="14"/>
        <v>#DIV/0!</v>
      </c>
      <c r="L157" s="39">
        <f t="shared" si="14"/>
        <v>38.095238095238095</v>
      </c>
      <c r="M157" s="39">
        <f t="shared" si="14"/>
        <v>33.333333333333329</v>
      </c>
      <c r="N157" s="39" t="e">
        <f t="shared" si="14"/>
        <v>#DIV/0!</v>
      </c>
      <c r="O157" s="39" t="e">
        <f t="shared" si="14"/>
        <v>#DIV/0!</v>
      </c>
      <c r="P157" s="39">
        <f t="shared" si="14"/>
        <v>39.682539682539684</v>
      </c>
      <c r="Q157" s="39" t="e">
        <f t="shared" si="14"/>
        <v>#DIV/0!</v>
      </c>
    </row>
    <row r="158" spans="1:17">
      <c r="A158" s="16"/>
      <c r="B158" s="16"/>
      <c r="C158" s="16"/>
      <c r="D158" s="1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</row>
    <row r="159" spans="1:17" s="38" customFormat="1" ht="29.25" customHeight="1">
      <c r="A159" s="37"/>
      <c r="B159" s="37"/>
      <c r="C159" s="37"/>
      <c r="D159" s="37"/>
      <c r="E159" s="7" t="str">
        <f>E4</f>
        <v>Multi-athlé</v>
      </c>
      <c r="F159" s="7">
        <f t="shared" ref="F159:Q159" si="15">F4</f>
        <v>0</v>
      </c>
      <c r="G159" s="7">
        <f t="shared" si="15"/>
        <v>0</v>
      </c>
      <c r="H159" s="7" t="str">
        <f t="shared" si="15"/>
        <v>Natation de vitesse</v>
      </c>
      <c r="I159" s="7" t="str">
        <f t="shared" si="15"/>
        <v>Course d'orientation</v>
      </c>
      <c r="J159" s="7" t="str">
        <f t="shared" si="15"/>
        <v>Acrosport</v>
      </c>
      <c r="K159" s="7">
        <f t="shared" si="15"/>
        <v>0</v>
      </c>
      <c r="L159" s="7" t="str">
        <f t="shared" si="15"/>
        <v>Danse</v>
      </c>
      <c r="M159" s="7" t="str">
        <f t="shared" si="15"/>
        <v>Rugby</v>
      </c>
      <c r="N159" s="7">
        <f t="shared" si="15"/>
        <v>0</v>
      </c>
      <c r="O159" s="7">
        <f t="shared" si="15"/>
        <v>0</v>
      </c>
      <c r="P159" s="7" t="str">
        <f t="shared" si="15"/>
        <v>Badminton</v>
      </c>
      <c r="Q159" s="7">
        <f t="shared" si="15"/>
        <v>0</v>
      </c>
    </row>
    <row r="160" spans="1:17">
      <c r="A160" s="21" t="s">
        <v>164</v>
      </c>
      <c r="B160" s="22"/>
      <c r="C160" s="19" t="s">
        <v>159</v>
      </c>
      <c r="D160" s="20"/>
      <c r="E160" s="41">
        <f>(E145/(E145+E146+E147))*100</f>
        <v>21.53846153846154</v>
      </c>
      <c r="F160" s="41" t="e">
        <f t="shared" ref="F160:Q160" si="16">(F145/(F145+F146+F147))*100</f>
        <v>#DIV/0!</v>
      </c>
      <c r="G160" s="41" t="e">
        <f t="shared" si="16"/>
        <v>#DIV/0!</v>
      </c>
      <c r="H160" s="41">
        <f t="shared" si="16"/>
        <v>24.615384615384617</v>
      </c>
      <c r="I160" s="41">
        <f t="shared" si="16"/>
        <v>26.153846153846157</v>
      </c>
      <c r="J160" s="41">
        <f t="shared" si="16"/>
        <v>24.615384615384617</v>
      </c>
      <c r="K160" s="41" t="e">
        <f t="shared" si="16"/>
        <v>#DIV/0!</v>
      </c>
      <c r="L160" s="41">
        <f t="shared" si="16"/>
        <v>24.615384615384617</v>
      </c>
      <c r="M160" s="41">
        <f t="shared" si="16"/>
        <v>20</v>
      </c>
      <c r="N160" s="41" t="e">
        <f t="shared" si="16"/>
        <v>#DIV/0!</v>
      </c>
      <c r="O160" s="41" t="e">
        <f t="shared" si="16"/>
        <v>#DIV/0!</v>
      </c>
      <c r="P160" s="41">
        <f t="shared" si="16"/>
        <v>18.461538461538463</v>
      </c>
      <c r="Q160" s="41" t="e">
        <f t="shared" si="16"/>
        <v>#DIV/0!</v>
      </c>
    </row>
    <row r="161" spans="1:17">
      <c r="A161" s="23"/>
      <c r="B161" s="13"/>
      <c r="C161" s="19" t="s">
        <v>160</v>
      </c>
      <c r="D161" s="20"/>
      <c r="E161" s="39">
        <f>(E146/(E145+E146+E147))*100</f>
        <v>38.461538461538467</v>
      </c>
      <c r="F161" s="39" t="e">
        <f t="shared" ref="F161:Q161" si="17">(F146/(F145+F146+F147))*100</f>
        <v>#DIV/0!</v>
      </c>
      <c r="G161" s="39" t="e">
        <f t="shared" si="17"/>
        <v>#DIV/0!</v>
      </c>
      <c r="H161" s="39">
        <f t="shared" si="17"/>
        <v>36.923076923076927</v>
      </c>
      <c r="I161" s="39">
        <f t="shared" si="17"/>
        <v>43.07692307692308</v>
      </c>
      <c r="J161" s="39">
        <f t="shared" si="17"/>
        <v>43.07692307692308</v>
      </c>
      <c r="K161" s="39" t="e">
        <f t="shared" si="17"/>
        <v>#DIV/0!</v>
      </c>
      <c r="L161" s="39">
        <f t="shared" si="17"/>
        <v>46.153846153846153</v>
      </c>
      <c r="M161" s="39">
        <f t="shared" si="17"/>
        <v>27.692307692307693</v>
      </c>
      <c r="N161" s="39" t="e">
        <f t="shared" si="17"/>
        <v>#DIV/0!</v>
      </c>
      <c r="O161" s="39" t="e">
        <f t="shared" si="17"/>
        <v>#DIV/0!</v>
      </c>
      <c r="P161" s="39">
        <f t="shared" si="17"/>
        <v>52.307692307692314</v>
      </c>
      <c r="Q161" s="39" t="e">
        <f t="shared" si="17"/>
        <v>#DIV/0!</v>
      </c>
    </row>
    <row r="162" spans="1:17">
      <c r="A162" s="24"/>
      <c r="B162" s="25"/>
      <c r="C162" s="19" t="s">
        <v>161</v>
      </c>
      <c r="D162" s="20"/>
      <c r="E162" s="39">
        <f>(E147/(E145+E146+E147))*100</f>
        <v>40</v>
      </c>
      <c r="F162" s="39" t="e">
        <f t="shared" ref="F162:Q162" si="18">(F147/(F145+F146+F147))*100</f>
        <v>#DIV/0!</v>
      </c>
      <c r="G162" s="39" t="e">
        <f t="shared" si="18"/>
        <v>#DIV/0!</v>
      </c>
      <c r="H162" s="39">
        <f t="shared" si="18"/>
        <v>38.461538461538467</v>
      </c>
      <c r="I162" s="39">
        <f t="shared" si="18"/>
        <v>30.76923076923077</v>
      </c>
      <c r="J162" s="39">
        <f t="shared" si="18"/>
        <v>32.307692307692307</v>
      </c>
      <c r="K162" s="39" t="e">
        <f t="shared" si="18"/>
        <v>#DIV/0!</v>
      </c>
      <c r="L162" s="39">
        <f t="shared" si="18"/>
        <v>29.230769230769234</v>
      </c>
      <c r="M162" s="39">
        <f t="shared" si="18"/>
        <v>52.307692307692314</v>
      </c>
      <c r="N162" s="39" t="e">
        <f t="shared" si="18"/>
        <v>#DIV/0!</v>
      </c>
      <c r="O162" s="39" t="e">
        <f t="shared" si="18"/>
        <v>#DIV/0!</v>
      </c>
      <c r="P162" s="39">
        <f t="shared" si="18"/>
        <v>29.230769230769234</v>
      </c>
      <c r="Q162" s="39" t="e">
        <f t="shared" si="18"/>
        <v>#DIV/0!</v>
      </c>
    </row>
  </sheetData>
  <mergeCells count="33">
    <mergeCell ref="A160:B162"/>
    <mergeCell ref="C160:D160"/>
    <mergeCell ref="C161:D161"/>
    <mergeCell ref="C162:D162"/>
    <mergeCell ref="A150:B152"/>
    <mergeCell ref="C150:D150"/>
    <mergeCell ref="C151:D151"/>
    <mergeCell ref="C152:D152"/>
    <mergeCell ref="A155:B157"/>
    <mergeCell ref="C155:D155"/>
    <mergeCell ref="C156:D156"/>
    <mergeCell ref="C157:D157"/>
    <mergeCell ref="A140:B142"/>
    <mergeCell ref="C140:D140"/>
    <mergeCell ref="C141:D141"/>
    <mergeCell ref="C142:D142"/>
    <mergeCell ref="A145:B147"/>
    <mergeCell ref="C145:D145"/>
    <mergeCell ref="C146:D146"/>
    <mergeCell ref="C147:D147"/>
    <mergeCell ref="J3:K3"/>
    <mergeCell ref="M3:O3"/>
    <mergeCell ref="T3:AA3"/>
    <mergeCell ref="A135:B137"/>
    <mergeCell ref="C135:D135"/>
    <mergeCell ref="C136:D136"/>
    <mergeCell ref="C137:D137"/>
    <mergeCell ref="A1:Q1"/>
    <mergeCell ref="A3:A4"/>
    <mergeCell ref="B3:B4"/>
    <mergeCell ref="C3:C4"/>
    <mergeCell ref="D3:D4"/>
    <mergeCell ref="E3:G3"/>
  </mergeCells>
  <conditionalFormatting sqref="H133:I133 E5:Q132">
    <cfRule type="containsText" dxfId="23" priority="1" operator="containsText" text="0">
      <formula>NOT(ISERROR(SEARCH("0",E5)))</formula>
    </cfRule>
    <cfRule type="cellIs" dxfId="22" priority="2" operator="equal">
      <formula>2</formula>
    </cfRule>
    <cfRule type="cellIs" dxfId="21" priority="3" operator="equal">
      <formula>1</formula>
    </cfRule>
  </conditionalFormatting>
  <dataValidations count="8">
    <dataValidation type="list" allowBlank="1" showInputMessage="1" showErrorMessage="1" sqref="Q4">
      <formula1>$AA$5:$AA$7</formula1>
    </dataValidation>
    <dataValidation type="list" allowBlank="1" showInputMessage="1" showErrorMessage="1" sqref="P4">
      <formula1>$Z$5:$Z$6</formula1>
    </dataValidation>
    <dataValidation type="list" allowBlank="1" showInputMessage="1" showErrorMessage="1" sqref="M4:O4">
      <formula1>$Y$5:$Y$10</formula1>
    </dataValidation>
    <dataValidation type="list" allowBlank="1" showInputMessage="1" showErrorMessage="1" sqref="L4">
      <formula1>$X$5:$X$6</formula1>
    </dataValidation>
    <dataValidation type="list" allowBlank="1" showInputMessage="1" showErrorMessage="1" sqref="J4:K4">
      <formula1>$W$5:$W$8</formula1>
    </dataValidation>
    <dataValidation type="list" allowBlank="1" showInputMessage="1" showErrorMessage="1" sqref="I4">
      <formula1>$V$5:$V$8</formula1>
    </dataValidation>
    <dataValidation type="list" allowBlank="1" showInputMessage="1" showErrorMessage="1" sqref="H4">
      <formula1>$U$5:$U$6</formula1>
    </dataValidation>
    <dataValidation type="list" allowBlank="1" showInputMessage="1" showErrorMessage="1" sqref="E4:G4">
      <formula1>$T$5:$T$11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62"/>
  <sheetViews>
    <sheetView topLeftCell="A168" workbookViewId="0">
      <selection activeCell="A5" sqref="A5:A132"/>
    </sheetView>
  </sheetViews>
  <sheetFormatPr baseColWidth="10" defaultRowHeight="15"/>
  <cols>
    <col min="1" max="1" width="6.7109375" customWidth="1"/>
    <col min="2" max="2" width="14" customWidth="1"/>
    <col min="3" max="3" width="13.42578125" customWidth="1"/>
    <col min="4" max="4" width="5.85546875" customWidth="1"/>
    <col min="19" max="19" width="6.28515625" customWidth="1"/>
    <col min="20" max="20" width="13.5703125" customWidth="1"/>
  </cols>
  <sheetData>
    <row r="1" spans="1:27" ht="30.75" customHeight="1">
      <c r="A1" s="18" t="s">
        <v>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3" spans="1:27" s="3" customFormat="1" ht="44.25" customHeight="1">
      <c r="A3" s="12" t="s">
        <v>1</v>
      </c>
      <c r="B3" s="12" t="s">
        <v>0</v>
      </c>
      <c r="C3" s="12" t="s">
        <v>2</v>
      </c>
      <c r="D3" s="10" t="s">
        <v>3</v>
      </c>
      <c r="E3" s="6" t="s">
        <v>5</v>
      </c>
      <c r="F3" s="6"/>
      <c r="G3" s="6"/>
      <c r="H3" s="7" t="s">
        <v>6</v>
      </c>
      <c r="I3" s="7" t="s">
        <v>7</v>
      </c>
      <c r="J3" s="6" t="s">
        <v>8</v>
      </c>
      <c r="K3" s="6"/>
      <c r="L3" s="7" t="s">
        <v>9</v>
      </c>
      <c r="M3" s="6" t="s">
        <v>10</v>
      </c>
      <c r="N3" s="6"/>
      <c r="O3" s="6"/>
      <c r="P3" s="7" t="s">
        <v>11</v>
      </c>
      <c r="Q3" s="7" t="s">
        <v>12</v>
      </c>
      <c r="T3" s="6" t="s">
        <v>42</v>
      </c>
      <c r="U3" s="6"/>
      <c r="V3" s="6"/>
      <c r="W3" s="6"/>
      <c r="X3" s="6"/>
      <c r="Y3" s="6"/>
      <c r="Z3" s="6"/>
      <c r="AA3" s="6"/>
    </row>
    <row r="4" spans="1:27" s="3" customFormat="1" ht="24" customHeight="1">
      <c r="A4" s="12"/>
      <c r="B4" s="12"/>
      <c r="C4" s="12"/>
      <c r="D4" s="11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T4" s="7" t="s">
        <v>5</v>
      </c>
      <c r="U4" s="7" t="s">
        <v>6</v>
      </c>
      <c r="V4" s="7" t="s">
        <v>7</v>
      </c>
      <c r="W4" s="7" t="s">
        <v>8</v>
      </c>
      <c r="X4" s="7" t="s">
        <v>9</v>
      </c>
      <c r="Y4" s="7" t="s">
        <v>10</v>
      </c>
      <c r="Z4" s="7" t="s">
        <v>11</v>
      </c>
      <c r="AA4" s="7" t="s">
        <v>12</v>
      </c>
    </row>
    <row r="5" spans="1:27">
      <c r="A5" s="8"/>
      <c r="B5" s="8"/>
      <c r="C5" s="8"/>
      <c r="D5" s="9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T5" s="4" t="s">
        <v>13</v>
      </c>
      <c r="U5" s="5" t="s">
        <v>20</v>
      </c>
      <c r="V5" s="5" t="s">
        <v>43</v>
      </c>
      <c r="W5" s="5" t="s">
        <v>25</v>
      </c>
      <c r="X5" s="5" t="s">
        <v>29</v>
      </c>
      <c r="Y5" s="5" t="s">
        <v>31</v>
      </c>
      <c r="Z5" s="5" t="s">
        <v>37</v>
      </c>
      <c r="AA5" s="5" t="s">
        <v>41</v>
      </c>
    </row>
    <row r="6" spans="1:27">
      <c r="A6" s="8"/>
      <c r="B6" s="8"/>
      <c r="C6" s="8"/>
      <c r="D6" s="9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T6" s="4" t="s">
        <v>14</v>
      </c>
      <c r="U6" s="5" t="s">
        <v>21</v>
      </c>
      <c r="V6" s="5" t="s">
        <v>22</v>
      </c>
      <c r="W6" s="5" t="s">
        <v>26</v>
      </c>
      <c r="X6" s="5" t="s">
        <v>30</v>
      </c>
      <c r="Y6" s="5" t="s">
        <v>32</v>
      </c>
      <c r="Z6" s="5" t="s">
        <v>38</v>
      </c>
      <c r="AA6" s="5" t="s">
        <v>39</v>
      </c>
    </row>
    <row r="7" spans="1:27">
      <c r="A7" s="8"/>
      <c r="B7" s="8"/>
      <c r="C7" s="8"/>
      <c r="D7" s="9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T7" s="4" t="s">
        <v>15</v>
      </c>
      <c r="U7" s="5"/>
      <c r="V7" s="5" t="s">
        <v>23</v>
      </c>
      <c r="W7" s="5" t="s">
        <v>27</v>
      </c>
      <c r="X7" s="5"/>
      <c r="Y7" s="5" t="s">
        <v>33</v>
      </c>
      <c r="Z7" s="5"/>
      <c r="AA7" s="5" t="s">
        <v>40</v>
      </c>
    </row>
    <row r="8" spans="1:27">
      <c r="A8" s="8"/>
      <c r="B8" s="8"/>
      <c r="C8" s="8"/>
      <c r="D8" s="9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T8" s="4" t="s">
        <v>16</v>
      </c>
      <c r="U8" s="5"/>
      <c r="V8" s="5" t="s">
        <v>24</v>
      </c>
      <c r="W8" s="5" t="s">
        <v>28</v>
      </c>
      <c r="X8" s="5"/>
      <c r="Y8" s="5" t="s">
        <v>34</v>
      </c>
      <c r="Z8" s="5"/>
      <c r="AA8" s="5"/>
    </row>
    <row r="9" spans="1:27">
      <c r="A9" s="8"/>
      <c r="B9" s="8"/>
      <c r="C9" s="8"/>
      <c r="D9" s="9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T9" s="4" t="s">
        <v>17</v>
      </c>
      <c r="U9" s="5"/>
      <c r="V9" s="5"/>
      <c r="W9" s="5"/>
      <c r="X9" s="5"/>
      <c r="Y9" s="5" t="s">
        <v>35</v>
      </c>
      <c r="Z9" s="5"/>
      <c r="AA9" s="5"/>
    </row>
    <row r="10" spans="1:27" ht="15" customHeight="1">
      <c r="A10" s="8"/>
      <c r="B10" s="8"/>
      <c r="C10" s="8"/>
      <c r="D10" s="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T10" s="4" t="s">
        <v>18</v>
      </c>
      <c r="U10" s="5"/>
      <c r="V10" s="5"/>
      <c r="W10" s="5"/>
      <c r="X10" s="5"/>
      <c r="Y10" s="5" t="s">
        <v>36</v>
      </c>
      <c r="Z10" s="5"/>
      <c r="AA10" s="5"/>
    </row>
    <row r="11" spans="1:27">
      <c r="A11" s="8"/>
      <c r="B11" s="8"/>
      <c r="C11" s="8"/>
      <c r="D11" s="9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T11" s="4" t="s">
        <v>19</v>
      </c>
      <c r="U11" s="5"/>
      <c r="V11" s="5"/>
      <c r="W11" s="5"/>
      <c r="X11" s="5"/>
      <c r="Y11" s="5"/>
      <c r="Z11" s="5"/>
      <c r="AA11" s="5"/>
    </row>
    <row r="12" spans="1:27">
      <c r="A12" s="8"/>
      <c r="B12" s="8"/>
      <c r="C12" s="8"/>
      <c r="D12" s="9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27">
      <c r="A13" s="8"/>
      <c r="B13" s="8"/>
      <c r="C13" s="8"/>
      <c r="D13" s="9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27">
      <c r="A14" s="8"/>
      <c r="B14" s="8"/>
      <c r="C14" s="8"/>
      <c r="D14" s="9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27">
      <c r="A15" s="8"/>
      <c r="B15" s="8"/>
      <c r="C15" s="8"/>
      <c r="D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27">
      <c r="A16" s="8"/>
      <c r="B16" s="8"/>
      <c r="C16" s="8"/>
      <c r="D16" s="9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>
      <c r="A17" s="8"/>
      <c r="B17" s="8"/>
      <c r="C17" s="8"/>
      <c r="D17" s="9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>
      <c r="A18" s="8"/>
      <c r="B18" s="8"/>
      <c r="C18" s="8"/>
      <c r="D18" s="9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>
      <c r="A19" s="8"/>
      <c r="B19" s="8"/>
      <c r="C19" s="8"/>
      <c r="D19" s="9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>
      <c r="A20" s="8"/>
      <c r="B20" s="8"/>
      <c r="C20" s="8"/>
      <c r="D20" s="9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>
      <c r="A21" s="8"/>
      <c r="B21" s="8"/>
      <c r="C21" s="8"/>
      <c r="D21" s="9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>
      <c r="A22" s="8"/>
      <c r="B22" s="8"/>
      <c r="C22" s="8"/>
      <c r="D22" s="9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>
      <c r="A23" s="8"/>
      <c r="B23" s="8"/>
      <c r="C23" s="8"/>
      <c r="D23" s="9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>
      <c r="A24" s="8"/>
      <c r="B24" s="8"/>
      <c r="C24" s="8"/>
      <c r="D24" s="9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>
      <c r="A25" s="8"/>
      <c r="B25" s="8"/>
      <c r="C25" s="8"/>
      <c r="D25" s="9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>
      <c r="A26" s="8"/>
      <c r="B26" s="8"/>
      <c r="C26" s="8"/>
      <c r="D26" s="9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>
      <c r="A27" s="8"/>
      <c r="B27" s="8"/>
      <c r="C27" s="8"/>
      <c r="D27" s="9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>
      <c r="A28" s="8"/>
      <c r="B28" s="8"/>
      <c r="C28" s="8"/>
      <c r="D28" s="9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>
      <c r="A29" s="8"/>
      <c r="B29" s="8"/>
      <c r="C29" s="8"/>
      <c r="D29" s="9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7">
      <c r="A30" s="8"/>
      <c r="B30" s="8"/>
      <c r="C30" s="8"/>
      <c r="D30" s="9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>
      <c r="A31" s="8"/>
      <c r="B31" s="8"/>
      <c r="C31" s="8"/>
      <c r="D31" s="9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>
      <c r="A32" s="8"/>
      <c r="B32" s="8"/>
      <c r="C32" s="8"/>
      <c r="D32" s="9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>
      <c r="A33" s="8"/>
      <c r="B33" s="8"/>
      <c r="C33" s="8"/>
      <c r="D33" s="9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>
      <c r="A34" s="8"/>
      <c r="B34" s="8"/>
      <c r="C34" s="8"/>
      <c r="D34" s="9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>
      <c r="A35" s="8"/>
      <c r="B35" s="8"/>
      <c r="C35" s="8"/>
      <c r="D35" s="9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>
      <c r="A36" s="8"/>
      <c r="B36" s="8"/>
      <c r="C36" s="8"/>
      <c r="D36" s="9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>
      <c r="A37" s="8"/>
      <c r="B37" s="8"/>
      <c r="C37" s="8"/>
      <c r="D37" s="9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>
      <c r="A38" s="8"/>
      <c r="B38" s="8"/>
      <c r="C38" s="8"/>
      <c r="D38" s="9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1:17">
      <c r="A39" s="8"/>
      <c r="B39" s="8"/>
      <c r="C39" s="8"/>
      <c r="D39" s="9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>
      <c r="A40" s="8"/>
      <c r="B40" s="8"/>
      <c r="C40" s="8"/>
      <c r="D40" s="9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>
      <c r="A41" s="8"/>
      <c r="B41" s="8"/>
      <c r="C41" s="8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>
      <c r="A42" s="8"/>
      <c r="B42" s="8"/>
      <c r="C42" s="8"/>
      <c r="D42" s="9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>
      <c r="A43" s="8"/>
      <c r="B43" s="8"/>
      <c r="C43" s="8"/>
      <c r="D43" s="9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>
      <c r="A44" s="8"/>
      <c r="B44" s="8"/>
      <c r="C44" s="8"/>
      <c r="D44" s="9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>
      <c r="A45" s="8"/>
      <c r="B45" s="8"/>
      <c r="C45" s="8"/>
      <c r="D45" s="9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>
      <c r="A46" s="8"/>
      <c r="B46" s="8"/>
      <c r="C46" s="8"/>
      <c r="D46" s="9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>
      <c r="A47" s="8"/>
      <c r="B47" s="8"/>
      <c r="C47" s="8"/>
      <c r="D47" s="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1:17">
      <c r="A48" s="8"/>
      <c r="B48" s="8"/>
      <c r="C48" s="8"/>
      <c r="D48" s="9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1:17">
      <c r="A49" s="8"/>
      <c r="B49" s="8"/>
      <c r="C49" s="8"/>
      <c r="D49" s="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pans="1:17">
      <c r="A50" s="8"/>
      <c r="B50" s="8"/>
      <c r="C50" s="8"/>
      <c r="D50" s="9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1:17">
      <c r="A51" s="8"/>
      <c r="B51" s="8"/>
      <c r="C51" s="8"/>
      <c r="D51" s="9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1:17">
      <c r="A52" s="8"/>
      <c r="B52" s="8"/>
      <c r="C52" s="8"/>
      <c r="D52" s="9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1:17">
      <c r="A53" s="8"/>
      <c r="B53" s="8"/>
      <c r="C53" s="8"/>
      <c r="D53" s="9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1:17">
      <c r="A54" s="8"/>
      <c r="B54" s="8"/>
      <c r="C54" s="8"/>
      <c r="D54" s="9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1:17">
      <c r="A55" s="8"/>
      <c r="B55" s="8"/>
      <c r="C55" s="8"/>
      <c r="D55" s="9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1:17">
      <c r="A56" s="8"/>
      <c r="B56" s="8"/>
      <c r="C56" s="8"/>
      <c r="D56" s="9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>
      <c r="A57" s="8"/>
      <c r="B57" s="8"/>
      <c r="C57" s="8"/>
      <c r="D57" s="9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>
      <c r="A58" s="8"/>
      <c r="B58" s="8"/>
      <c r="C58" s="8"/>
      <c r="D58" s="9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1:17">
      <c r="A59" s="8"/>
      <c r="B59" s="8"/>
      <c r="C59" s="8"/>
      <c r="D59" s="9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7">
      <c r="A60" s="8"/>
      <c r="B60" s="8"/>
      <c r="C60" s="8"/>
      <c r="D60" s="9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7">
      <c r="A61" s="8"/>
      <c r="B61" s="8"/>
      <c r="C61" s="8"/>
      <c r="D61" s="9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1:17">
      <c r="A62" s="8"/>
      <c r="B62" s="8"/>
      <c r="C62" s="8"/>
      <c r="D62" s="9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>
      <c r="A63" s="8"/>
      <c r="B63" s="8"/>
      <c r="C63" s="8"/>
      <c r="D63" s="9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>
      <c r="A64" s="8"/>
      <c r="B64" s="8"/>
      <c r="C64" s="8"/>
      <c r="D64" s="9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1:17">
      <c r="A65" s="8"/>
      <c r="B65" s="8"/>
      <c r="C65" s="8"/>
      <c r="D65" s="9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1:17">
      <c r="A66" s="8"/>
      <c r="B66" s="8"/>
      <c r="C66" s="8"/>
      <c r="D66" s="9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1:17">
      <c r="A67" s="8"/>
      <c r="B67" s="8"/>
      <c r="C67" s="8"/>
      <c r="D67" s="9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1:17">
      <c r="A68" s="8"/>
      <c r="B68" s="8"/>
      <c r="C68" s="8"/>
      <c r="D68" s="9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1:17">
      <c r="A69" s="8"/>
      <c r="B69" s="8"/>
      <c r="C69" s="8"/>
      <c r="D69" s="9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</row>
    <row r="70" spans="1:17">
      <c r="A70" s="8"/>
      <c r="B70" s="8"/>
      <c r="C70" s="8"/>
      <c r="D70" s="9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</row>
    <row r="71" spans="1:17">
      <c r="A71" s="8"/>
      <c r="B71" s="8"/>
      <c r="C71" s="8"/>
      <c r="D71" s="9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</row>
    <row r="72" spans="1:17">
      <c r="A72" s="8"/>
      <c r="B72" s="8"/>
      <c r="C72" s="8"/>
      <c r="D72" s="9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</row>
    <row r="73" spans="1:17">
      <c r="A73" s="8"/>
      <c r="B73" s="8"/>
      <c r="C73" s="8"/>
      <c r="D73" s="9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</row>
    <row r="74" spans="1:17">
      <c r="A74" s="8"/>
      <c r="B74" s="8"/>
      <c r="C74" s="8"/>
      <c r="D74" s="9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</row>
    <row r="75" spans="1:17">
      <c r="A75" s="8"/>
      <c r="B75" s="8"/>
      <c r="C75" s="8"/>
      <c r="D75" s="9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</row>
    <row r="76" spans="1:17">
      <c r="A76" s="8"/>
      <c r="B76" s="8"/>
      <c r="C76" s="8"/>
      <c r="D76" s="9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</row>
    <row r="77" spans="1:17">
      <c r="A77" s="8"/>
      <c r="B77" s="8"/>
      <c r="C77" s="8"/>
      <c r="D77" s="9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</row>
    <row r="78" spans="1:17">
      <c r="A78" s="8"/>
      <c r="B78" s="8"/>
      <c r="C78" s="8"/>
      <c r="D78" s="9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</row>
    <row r="79" spans="1:17">
      <c r="A79" s="8"/>
      <c r="B79" s="8"/>
      <c r="C79" s="8"/>
      <c r="D79" s="9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</row>
    <row r="80" spans="1:17">
      <c r="A80" s="8"/>
      <c r="B80" s="8"/>
      <c r="C80" s="8"/>
      <c r="D80" s="9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</row>
    <row r="81" spans="1:17">
      <c r="A81" s="8"/>
      <c r="B81" s="8"/>
      <c r="C81" s="8"/>
      <c r="D81" s="9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</row>
    <row r="82" spans="1:17">
      <c r="A82" s="8"/>
      <c r="B82" s="8"/>
      <c r="C82" s="8"/>
      <c r="D82" s="9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</row>
    <row r="83" spans="1:17">
      <c r="A83" s="8"/>
      <c r="B83" s="8"/>
      <c r="C83" s="8"/>
      <c r="D83" s="9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</row>
    <row r="84" spans="1:17">
      <c r="A84" s="8"/>
      <c r="B84" s="8"/>
      <c r="C84" s="8"/>
      <c r="D84" s="9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</row>
    <row r="85" spans="1:17">
      <c r="A85" s="8"/>
      <c r="B85" s="8"/>
      <c r="C85" s="8"/>
      <c r="D85" s="9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</row>
    <row r="86" spans="1:17">
      <c r="A86" s="8"/>
      <c r="B86" s="8"/>
      <c r="C86" s="8"/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</row>
    <row r="87" spans="1:17">
      <c r="A87" s="8"/>
      <c r="B87" s="8"/>
      <c r="C87" s="8"/>
      <c r="D87" s="9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</row>
    <row r="88" spans="1:17">
      <c r="A88" s="8"/>
      <c r="B88" s="8"/>
      <c r="C88" s="8"/>
      <c r="D88" s="9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</row>
    <row r="89" spans="1:17">
      <c r="A89" s="8"/>
      <c r="B89" s="8"/>
      <c r="C89" s="8"/>
      <c r="D89" s="9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</row>
    <row r="90" spans="1:17">
      <c r="A90" s="8"/>
      <c r="B90" s="8"/>
      <c r="C90" s="8"/>
      <c r="D90" s="9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</row>
    <row r="91" spans="1:17">
      <c r="A91" s="8"/>
      <c r="B91" s="8"/>
      <c r="C91" s="8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>
      <c r="A92" s="8"/>
      <c r="B92" s="8"/>
      <c r="C92" s="8"/>
      <c r="D92" s="9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</row>
    <row r="93" spans="1:17">
      <c r="A93" s="8"/>
      <c r="B93" s="8"/>
      <c r="C93" s="8"/>
      <c r="D93" s="9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</row>
    <row r="94" spans="1:17">
      <c r="A94" s="8"/>
      <c r="B94" s="8"/>
      <c r="C94" s="8"/>
      <c r="D94" s="9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</row>
    <row r="95" spans="1:17">
      <c r="A95" s="8"/>
      <c r="B95" s="8"/>
      <c r="C95" s="8"/>
      <c r="D95" s="9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</row>
    <row r="96" spans="1:17">
      <c r="A96" s="8"/>
      <c r="B96" s="8"/>
      <c r="C96" s="8"/>
      <c r="D96" s="9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</row>
    <row r="97" spans="1:17">
      <c r="A97" s="8"/>
      <c r="B97" s="8"/>
      <c r="C97" s="8"/>
      <c r="D97" s="9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</row>
    <row r="98" spans="1:17">
      <c r="A98" s="8"/>
      <c r="B98" s="8"/>
      <c r="C98" s="8"/>
      <c r="D98" s="9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</row>
    <row r="99" spans="1:17">
      <c r="A99" s="8"/>
      <c r="B99" s="8"/>
      <c r="C99" s="8"/>
      <c r="D99" s="9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</row>
    <row r="100" spans="1:17">
      <c r="A100" s="8"/>
      <c r="B100" s="8"/>
      <c r="C100" s="8"/>
      <c r="D100" s="9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</row>
    <row r="101" spans="1:17">
      <c r="A101" s="8"/>
      <c r="B101" s="8"/>
      <c r="C101" s="8"/>
      <c r="D101" s="9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</row>
    <row r="102" spans="1:17">
      <c r="A102" s="8"/>
      <c r="B102" s="8"/>
      <c r="C102" s="8"/>
      <c r="D102" s="9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</row>
    <row r="103" spans="1:17">
      <c r="A103" s="8"/>
      <c r="B103" s="8"/>
      <c r="C103" s="8"/>
      <c r="D103" s="9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</row>
    <row r="104" spans="1:17">
      <c r="A104" s="8"/>
      <c r="B104" s="8"/>
      <c r="C104" s="8"/>
      <c r="D104" s="9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</row>
    <row r="105" spans="1:17">
      <c r="A105" s="8"/>
      <c r="B105" s="8"/>
      <c r="C105" s="8"/>
      <c r="D105" s="9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</row>
    <row r="106" spans="1:17">
      <c r="A106" s="8"/>
      <c r="B106" s="8"/>
      <c r="C106" s="8"/>
      <c r="D106" s="9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</row>
    <row r="107" spans="1:17">
      <c r="A107" s="8"/>
      <c r="B107" s="8"/>
      <c r="C107" s="8"/>
      <c r="D107" s="9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</row>
    <row r="108" spans="1:17">
      <c r="A108" s="8"/>
      <c r="B108" s="8"/>
      <c r="C108" s="8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</row>
    <row r="109" spans="1:17">
      <c r="A109" s="8"/>
      <c r="B109" s="8"/>
      <c r="C109" s="8"/>
      <c r="D109" s="9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</row>
    <row r="110" spans="1:17">
      <c r="A110" s="8"/>
      <c r="B110" s="8"/>
      <c r="C110" s="8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</row>
    <row r="111" spans="1:17">
      <c r="A111" s="8"/>
      <c r="B111" s="8"/>
      <c r="C111" s="8"/>
      <c r="D111" s="9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</row>
    <row r="112" spans="1:17">
      <c r="A112" s="8"/>
      <c r="B112" s="8"/>
      <c r="C112" s="8"/>
      <c r="D112" s="9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</row>
    <row r="113" spans="1:17">
      <c r="A113" s="8"/>
      <c r="B113" s="8"/>
      <c r="C113" s="8"/>
      <c r="D113" s="9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</row>
    <row r="114" spans="1:17">
      <c r="A114" s="8"/>
      <c r="B114" s="8"/>
      <c r="C114" s="8"/>
      <c r="D114" s="9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</row>
    <row r="115" spans="1:17">
      <c r="A115" s="8"/>
      <c r="B115" s="8"/>
      <c r="C115" s="8"/>
      <c r="D115" s="9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</row>
    <row r="116" spans="1:17">
      <c r="A116" s="8"/>
      <c r="B116" s="8"/>
      <c r="C116" s="8"/>
      <c r="D116" s="9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</row>
    <row r="117" spans="1:17">
      <c r="A117" s="8"/>
      <c r="B117" s="8"/>
      <c r="C117" s="8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</row>
    <row r="118" spans="1:17">
      <c r="A118" s="8"/>
      <c r="B118" s="8"/>
      <c r="C118" s="8"/>
      <c r="D118" s="9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</row>
    <row r="119" spans="1:17">
      <c r="A119" s="8"/>
      <c r="B119" s="8"/>
      <c r="C119" s="8"/>
      <c r="D119" s="9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</row>
    <row r="120" spans="1:17">
      <c r="A120" s="8"/>
      <c r="B120" s="8"/>
      <c r="C120" s="8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</row>
    <row r="121" spans="1:17">
      <c r="A121" s="8"/>
      <c r="B121" s="8"/>
      <c r="C121" s="8"/>
      <c r="D121" s="9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1:17">
      <c r="A122" s="8"/>
      <c r="B122" s="8"/>
      <c r="C122" s="8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</row>
    <row r="123" spans="1:17">
      <c r="A123" s="8"/>
      <c r="B123" s="8"/>
      <c r="C123" s="8"/>
      <c r="D123" s="9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</row>
    <row r="124" spans="1:17">
      <c r="A124" s="8"/>
      <c r="B124" s="8"/>
      <c r="C124" s="8"/>
      <c r="D124" s="9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</row>
    <row r="125" spans="1:17">
      <c r="A125" s="8"/>
      <c r="B125" s="8"/>
      <c r="C125" s="8"/>
      <c r="D125" s="9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</row>
    <row r="126" spans="1:17">
      <c r="A126" s="8"/>
      <c r="B126" s="8"/>
      <c r="C126" s="8"/>
      <c r="D126" s="9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</row>
    <row r="127" spans="1:17">
      <c r="A127" s="8"/>
      <c r="B127" s="8"/>
      <c r="C127" s="8"/>
      <c r="D127" s="9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</row>
    <row r="128" spans="1:17">
      <c r="A128" s="8"/>
      <c r="B128" s="8"/>
      <c r="C128" s="8"/>
      <c r="D128" s="9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</row>
    <row r="129" spans="1:17">
      <c r="A129" s="8"/>
      <c r="B129" s="8"/>
      <c r="C129" s="8"/>
      <c r="D129" s="9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</row>
    <row r="130" spans="1:17">
      <c r="A130" s="8"/>
      <c r="B130" s="8"/>
      <c r="C130" s="8"/>
      <c r="D130" s="9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</row>
    <row r="131" spans="1:17">
      <c r="A131" s="8"/>
      <c r="B131" s="8"/>
      <c r="C131" s="8"/>
      <c r="D131" s="9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</row>
    <row r="132" spans="1:17">
      <c r="A132" s="8"/>
      <c r="B132" s="8"/>
      <c r="C132" s="8"/>
      <c r="D132" s="9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</row>
    <row r="134" spans="1:17" s="3" customFormat="1" ht="27" customHeight="1">
      <c r="E134" s="7">
        <f>E4</f>
        <v>0</v>
      </c>
      <c r="F134" s="7">
        <f t="shared" ref="F134:Q134" si="0">F4</f>
        <v>0</v>
      </c>
      <c r="G134" s="7">
        <f t="shared" si="0"/>
        <v>0</v>
      </c>
      <c r="H134" s="7">
        <f t="shared" si="0"/>
        <v>0</v>
      </c>
      <c r="I134" s="7">
        <f t="shared" si="0"/>
        <v>0</v>
      </c>
      <c r="J134" s="7">
        <f t="shared" si="0"/>
        <v>0</v>
      </c>
      <c r="K134" s="7">
        <f t="shared" si="0"/>
        <v>0</v>
      </c>
      <c r="L134" s="7">
        <f t="shared" si="0"/>
        <v>0</v>
      </c>
      <c r="M134" s="7">
        <f t="shared" si="0"/>
        <v>0</v>
      </c>
      <c r="N134" s="7">
        <f t="shared" si="0"/>
        <v>0</v>
      </c>
      <c r="O134" s="7">
        <f t="shared" si="0"/>
        <v>0</v>
      </c>
      <c r="P134" s="7">
        <f t="shared" si="0"/>
        <v>0</v>
      </c>
      <c r="Q134" s="7">
        <f t="shared" si="0"/>
        <v>0</v>
      </c>
    </row>
    <row r="135" spans="1:17">
      <c r="A135" s="12" t="s">
        <v>162</v>
      </c>
      <c r="B135" s="12"/>
      <c r="C135" s="12" t="s">
        <v>159</v>
      </c>
      <c r="D135" s="12"/>
      <c r="E135" s="8">
        <f>COUNTIFS(E5:E132,"0")</f>
        <v>0</v>
      </c>
      <c r="F135" s="8">
        <f t="shared" ref="F135:Q135" si="1">COUNTIFS(F5:F132,"0")</f>
        <v>0</v>
      </c>
      <c r="G135" s="8">
        <f t="shared" si="1"/>
        <v>0</v>
      </c>
      <c r="H135" s="8">
        <f t="shared" si="1"/>
        <v>0</v>
      </c>
      <c r="I135" s="8">
        <f t="shared" si="1"/>
        <v>0</v>
      </c>
      <c r="J135" s="8">
        <f t="shared" si="1"/>
        <v>0</v>
      </c>
      <c r="K135" s="8">
        <f t="shared" si="1"/>
        <v>0</v>
      </c>
      <c r="L135" s="8">
        <f t="shared" si="1"/>
        <v>0</v>
      </c>
      <c r="M135" s="8">
        <f t="shared" si="1"/>
        <v>0</v>
      </c>
      <c r="N135" s="8">
        <f t="shared" si="1"/>
        <v>0</v>
      </c>
      <c r="O135" s="8">
        <f t="shared" si="1"/>
        <v>0</v>
      </c>
      <c r="P135" s="8">
        <f t="shared" si="1"/>
        <v>0</v>
      </c>
      <c r="Q135" s="8">
        <f t="shared" si="1"/>
        <v>0</v>
      </c>
    </row>
    <row r="136" spans="1:17">
      <c r="A136" s="12"/>
      <c r="B136" s="12"/>
      <c r="C136" s="12" t="s">
        <v>160</v>
      </c>
      <c r="D136" s="12"/>
      <c r="E136" s="8">
        <f>COUNTIFS(E5:E132,"1")</f>
        <v>0</v>
      </c>
      <c r="F136" s="8">
        <f t="shared" ref="F136:Q136" si="2">COUNTIFS(F5:F132,"1")</f>
        <v>0</v>
      </c>
      <c r="G136" s="8">
        <f t="shared" si="2"/>
        <v>0</v>
      </c>
      <c r="H136" s="8">
        <f t="shared" si="2"/>
        <v>0</v>
      </c>
      <c r="I136" s="8">
        <f t="shared" si="2"/>
        <v>0</v>
      </c>
      <c r="J136" s="8">
        <f t="shared" si="2"/>
        <v>0</v>
      </c>
      <c r="K136" s="8">
        <f t="shared" si="2"/>
        <v>0</v>
      </c>
      <c r="L136" s="8">
        <f t="shared" si="2"/>
        <v>0</v>
      </c>
      <c r="M136" s="8">
        <f t="shared" si="2"/>
        <v>0</v>
      </c>
      <c r="N136" s="8">
        <f t="shared" si="2"/>
        <v>0</v>
      </c>
      <c r="O136" s="8">
        <f t="shared" si="2"/>
        <v>0</v>
      </c>
      <c r="P136" s="8">
        <f t="shared" si="2"/>
        <v>0</v>
      </c>
      <c r="Q136" s="8">
        <f t="shared" si="2"/>
        <v>0</v>
      </c>
    </row>
    <row r="137" spans="1:17">
      <c r="A137" s="12"/>
      <c r="B137" s="12"/>
      <c r="C137" s="12" t="s">
        <v>161</v>
      </c>
      <c r="D137" s="12"/>
      <c r="E137" s="8">
        <f>COUNTIFS(E5:E132,"2")</f>
        <v>0</v>
      </c>
      <c r="F137" s="8">
        <f t="shared" ref="F137:Q137" si="3">COUNTIFS(F5:F132,"2")</f>
        <v>0</v>
      </c>
      <c r="G137" s="8">
        <f t="shared" si="3"/>
        <v>0</v>
      </c>
      <c r="H137" s="8">
        <f t="shared" si="3"/>
        <v>0</v>
      </c>
      <c r="I137" s="8">
        <f t="shared" si="3"/>
        <v>0</v>
      </c>
      <c r="J137" s="8">
        <f t="shared" si="3"/>
        <v>0</v>
      </c>
      <c r="K137" s="8">
        <f t="shared" si="3"/>
        <v>0</v>
      </c>
      <c r="L137" s="8">
        <f t="shared" si="3"/>
        <v>0</v>
      </c>
      <c r="M137" s="8">
        <f t="shared" si="3"/>
        <v>0</v>
      </c>
      <c r="N137" s="8">
        <f t="shared" si="3"/>
        <v>0</v>
      </c>
      <c r="O137" s="8">
        <f t="shared" si="3"/>
        <v>0</v>
      </c>
      <c r="P137" s="8">
        <f t="shared" si="3"/>
        <v>0</v>
      </c>
      <c r="Q137" s="8">
        <f t="shared" si="3"/>
        <v>0</v>
      </c>
    </row>
    <row r="138" spans="1:17">
      <c r="A138" s="16"/>
      <c r="B138" s="16"/>
      <c r="C138" s="16"/>
      <c r="D138" s="16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</row>
    <row r="139" spans="1:17" ht="27.75" customHeight="1">
      <c r="E139" s="7">
        <f>E4</f>
        <v>0</v>
      </c>
      <c r="F139" s="7">
        <f t="shared" ref="F139:Q139" si="4">F4</f>
        <v>0</v>
      </c>
      <c r="G139" s="7">
        <f t="shared" si="4"/>
        <v>0</v>
      </c>
      <c r="H139" s="7">
        <f t="shared" si="4"/>
        <v>0</v>
      </c>
      <c r="I139" s="7">
        <f t="shared" si="4"/>
        <v>0</v>
      </c>
      <c r="J139" s="7">
        <f t="shared" si="4"/>
        <v>0</v>
      </c>
      <c r="K139" s="7">
        <f t="shared" si="4"/>
        <v>0</v>
      </c>
      <c r="L139" s="7">
        <f t="shared" si="4"/>
        <v>0</v>
      </c>
      <c r="M139" s="7">
        <f t="shared" si="4"/>
        <v>0</v>
      </c>
      <c r="N139" s="7">
        <f t="shared" si="4"/>
        <v>0</v>
      </c>
      <c r="O139" s="7">
        <f t="shared" si="4"/>
        <v>0</v>
      </c>
      <c r="P139" s="7">
        <f t="shared" si="4"/>
        <v>0</v>
      </c>
      <c r="Q139" s="7">
        <f t="shared" si="4"/>
        <v>0</v>
      </c>
    </row>
    <row r="140" spans="1:17">
      <c r="A140" s="12" t="s">
        <v>163</v>
      </c>
      <c r="B140" s="12"/>
      <c r="C140" s="12" t="s">
        <v>159</v>
      </c>
      <c r="D140" s="12"/>
      <c r="E140" s="8">
        <f>COUNTIFS(D5:D132,"F",E5:E132,0)</f>
        <v>0</v>
      </c>
      <c r="F140" s="8">
        <f t="shared" ref="F140:Q140" si="5">COUNTIFS(E5:E132,"F",F5:F132,0)</f>
        <v>0</v>
      </c>
      <c r="G140" s="8">
        <f t="shared" si="5"/>
        <v>0</v>
      </c>
      <c r="H140" s="8">
        <f t="shared" si="5"/>
        <v>0</v>
      </c>
      <c r="I140" s="8">
        <f t="shared" si="5"/>
        <v>0</v>
      </c>
      <c r="J140" s="8">
        <f t="shared" si="5"/>
        <v>0</v>
      </c>
      <c r="K140" s="8">
        <f t="shared" si="5"/>
        <v>0</v>
      </c>
      <c r="L140" s="8">
        <f t="shared" si="5"/>
        <v>0</v>
      </c>
      <c r="M140" s="8">
        <f t="shared" si="5"/>
        <v>0</v>
      </c>
      <c r="N140" s="8">
        <f t="shared" si="5"/>
        <v>0</v>
      </c>
      <c r="O140" s="8">
        <f t="shared" si="5"/>
        <v>0</v>
      </c>
      <c r="P140" s="8">
        <f t="shared" si="5"/>
        <v>0</v>
      </c>
      <c r="Q140" s="8">
        <f t="shared" si="5"/>
        <v>0</v>
      </c>
    </row>
    <row r="141" spans="1:17">
      <c r="A141" s="12"/>
      <c r="B141" s="12"/>
      <c r="C141" s="12" t="s">
        <v>160</v>
      </c>
      <c r="D141" s="12"/>
      <c r="E141" s="8">
        <f>COUNTIFS(D5:D132,"F",E5:E132,1)</f>
        <v>0</v>
      </c>
      <c r="F141" s="8">
        <f t="shared" ref="F141:Q141" si="6">COUNTIFS(E5:E132,"F",F5:F132,1)</f>
        <v>0</v>
      </c>
      <c r="G141" s="8">
        <f t="shared" si="6"/>
        <v>0</v>
      </c>
      <c r="H141" s="8">
        <f t="shared" si="6"/>
        <v>0</v>
      </c>
      <c r="I141" s="8">
        <f t="shared" si="6"/>
        <v>0</v>
      </c>
      <c r="J141" s="8">
        <f t="shared" si="6"/>
        <v>0</v>
      </c>
      <c r="K141" s="8">
        <f t="shared" si="6"/>
        <v>0</v>
      </c>
      <c r="L141" s="8">
        <f t="shared" si="6"/>
        <v>0</v>
      </c>
      <c r="M141" s="8">
        <f t="shared" si="6"/>
        <v>0</v>
      </c>
      <c r="N141" s="8">
        <f t="shared" si="6"/>
        <v>0</v>
      </c>
      <c r="O141" s="8">
        <f t="shared" si="6"/>
        <v>0</v>
      </c>
      <c r="P141" s="8">
        <f t="shared" si="6"/>
        <v>0</v>
      </c>
      <c r="Q141" s="8">
        <f t="shared" si="6"/>
        <v>0</v>
      </c>
    </row>
    <row r="142" spans="1:17">
      <c r="A142" s="12"/>
      <c r="B142" s="12"/>
      <c r="C142" s="12" t="s">
        <v>161</v>
      </c>
      <c r="D142" s="12"/>
      <c r="E142" s="8">
        <f>COUNTIFS(D5:D132,"F",E5:E132,2)</f>
        <v>0</v>
      </c>
      <c r="F142" s="8">
        <f t="shared" ref="F142:Q142" si="7">COUNTIFS(E5:E132,"F",F5:F132,2)</f>
        <v>0</v>
      </c>
      <c r="G142" s="8">
        <f t="shared" si="7"/>
        <v>0</v>
      </c>
      <c r="H142" s="8">
        <f t="shared" si="7"/>
        <v>0</v>
      </c>
      <c r="I142" s="8">
        <f t="shared" si="7"/>
        <v>0</v>
      </c>
      <c r="J142" s="8">
        <f t="shared" si="7"/>
        <v>0</v>
      </c>
      <c r="K142" s="8">
        <f t="shared" si="7"/>
        <v>0</v>
      </c>
      <c r="L142" s="8">
        <f t="shared" si="7"/>
        <v>0</v>
      </c>
      <c r="M142" s="8">
        <f t="shared" si="7"/>
        <v>0</v>
      </c>
      <c r="N142" s="8">
        <f t="shared" si="7"/>
        <v>0</v>
      </c>
      <c r="O142" s="8">
        <f t="shared" si="7"/>
        <v>0</v>
      </c>
      <c r="P142" s="8">
        <f t="shared" si="7"/>
        <v>0</v>
      </c>
      <c r="Q142" s="8">
        <f t="shared" si="7"/>
        <v>0</v>
      </c>
    </row>
    <row r="143" spans="1:17">
      <c r="A143" s="16"/>
      <c r="B143" s="16"/>
      <c r="C143" s="16"/>
      <c r="D143" s="16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</row>
    <row r="144" spans="1:17" ht="29.25" customHeight="1">
      <c r="E144" s="7">
        <f>E4</f>
        <v>0</v>
      </c>
      <c r="F144" s="7">
        <f t="shared" ref="F144:Q144" si="8">F4</f>
        <v>0</v>
      </c>
      <c r="G144" s="7">
        <f t="shared" si="8"/>
        <v>0</v>
      </c>
      <c r="H144" s="7">
        <f t="shared" si="8"/>
        <v>0</v>
      </c>
      <c r="I144" s="7">
        <f t="shared" si="8"/>
        <v>0</v>
      </c>
      <c r="J144" s="7">
        <f t="shared" si="8"/>
        <v>0</v>
      </c>
      <c r="K144" s="7">
        <f t="shared" si="8"/>
        <v>0</v>
      </c>
      <c r="L144" s="7">
        <f t="shared" si="8"/>
        <v>0</v>
      </c>
      <c r="M144" s="7">
        <f t="shared" si="8"/>
        <v>0</v>
      </c>
      <c r="N144" s="7">
        <f t="shared" si="8"/>
        <v>0</v>
      </c>
      <c r="O144" s="7">
        <f t="shared" si="8"/>
        <v>0</v>
      </c>
      <c r="P144" s="7">
        <f t="shared" si="8"/>
        <v>0</v>
      </c>
      <c r="Q144" s="7">
        <f t="shared" si="8"/>
        <v>0</v>
      </c>
    </row>
    <row r="145" spans="1:17">
      <c r="A145" s="12" t="s">
        <v>164</v>
      </c>
      <c r="B145" s="12"/>
      <c r="C145" s="12" t="s">
        <v>159</v>
      </c>
      <c r="D145" s="12"/>
      <c r="E145" s="8">
        <f>COUNTIFS(D5:D132,"G",E5:E132,0)</f>
        <v>0</v>
      </c>
      <c r="F145" s="8">
        <f t="shared" ref="F145:Q145" si="9">COUNTIFS(E5:E132,"G",F5:F132,0)</f>
        <v>0</v>
      </c>
      <c r="G145" s="8">
        <f t="shared" si="9"/>
        <v>0</v>
      </c>
      <c r="H145" s="8">
        <f t="shared" si="9"/>
        <v>0</v>
      </c>
      <c r="I145" s="8">
        <f t="shared" si="9"/>
        <v>0</v>
      </c>
      <c r="J145" s="8">
        <f t="shared" si="9"/>
        <v>0</v>
      </c>
      <c r="K145" s="8">
        <f t="shared" si="9"/>
        <v>0</v>
      </c>
      <c r="L145" s="8">
        <f t="shared" si="9"/>
        <v>0</v>
      </c>
      <c r="M145" s="8">
        <f t="shared" si="9"/>
        <v>0</v>
      </c>
      <c r="N145" s="8">
        <f t="shared" si="9"/>
        <v>0</v>
      </c>
      <c r="O145" s="8">
        <f t="shared" si="9"/>
        <v>0</v>
      </c>
      <c r="P145" s="8">
        <f t="shared" si="9"/>
        <v>0</v>
      </c>
      <c r="Q145" s="8">
        <f t="shared" si="9"/>
        <v>0</v>
      </c>
    </row>
    <row r="146" spans="1:17">
      <c r="A146" s="12"/>
      <c r="B146" s="12"/>
      <c r="C146" s="12" t="s">
        <v>160</v>
      </c>
      <c r="D146" s="12"/>
      <c r="E146" s="8">
        <f>COUNTIFS(D5:D132,"G",E5:E132,1)</f>
        <v>0</v>
      </c>
      <c r="F146" s="8">
        <f t="shared" ref="F146:Q146" si="10">COUNTIFS(E5:E132,"G",F5:F132,1)</f>
        <v>0</v>
      </c>
      <c r="G146" s="8">
        <f t="shared" si="10"/>
        <v>0</v>
      </c>
      <c r="H146" s="8">
        <f t="shared" si="10"/>
        <v>0</v>
      </c>
      <c r="I146" s="8">
        <f t="shared" si="10"/>
        <v>0</v>
      </c>
      <c r="J146" s="8">
        <f t="shared" si="10"/>
        <v>0</v>
      </c>
      <c r="K146" s="8">
        <f t="shared" si="10"/>
        <v>0</v>
      </c>
      <c r="L146" s="8">
        <f t="shared" si="10"/>
        <v>0</v>
      </c>
      <c r="M146" s="8">
        <f t="shared" si="10"/>
        <v>0</v>
      </c>
      <c r="N146" s="8">
        <f t="shared" si="10"/>
        <v>0</v>
      </c>
      <c r="O146" s="8">
        <f t="shared" si="10"/>
        <v>0</v>
      </c>
      <c r="P146" s="8">
        <f t="shared" si="10"/>
        <v>0</v>
      </c>
      <c r="Q146" s="8">
        <f t="shared" si="10"/>
        <v>0</v>
      </c>
    </row>
    <row r="147" spans="1:17">
      <c r="A147" s="12"/>
      <c r="B147" s="12"/>
      <c r="C147" s="12" t="s">
        <v>161</v>
      </c>
      <c r="D147" s="12"/>
      <c r="E147" s="8">
        <f>COUNTIFS(D5:D132,"G",E5:E132,2)</f>
        <v>0</v>
      </c>
      <c r="F147" s="8">
        <f t="shared" ref="F147:Q147" si="11">COUNTIFS(E5:E132,"G",F5:F132,2)</f>
        <v>0</v>
      </c>
      <c r="G147" s="8">
        <f t="shared" si="11"/>
        <v>0</v>
      </c>
      <c r="H147" s="8">
        <f t="shared" si="11"/>
        <v>0</v>
      </c>
      <c r="I147" s="8">
        <f t="shared" si="11"/>
        <v>0</v>
      </c>
      <c r="J147" s="8">
        <f t="shared" si="11"/>
        <v>0</v>
      </c>
      <c r="K147" s="8">
        <f t="shared" si="11"/>
        <v>0</v>
      </c>
      <c r="L147" s="8">
        <f t="shared" si="11"/>
        <v>0</v>
      </c>
      <c r="M147" s="8">
        <f t="shared" si="11"/>
        <v>0</v>
      </c>
      <c r="N147" s="8">
        <f t="shared" si="11"/>
        <v>0</v>
      </c>
      <c r="O147" s="8">
        <f t="shared" si="11"/>
        <v>0</v>
      </c>
      <c r="P147" s="8">
        <f t="shared" si="11"/>
        <v>0</v>
      </c>
      <c r="Q147" s="8">
        <f t="shared" si="11"/>
        <v>0</v>
      </c>
    </row>
    <row r="149" spans="1:17" ht="25.5">
      <c r="A149" s="36"/>
      <c r="B149" s="36"/>
      <c r="C149" s="36"/>
      <c r="D149" s="36"/>
      <c r="E149" s="7">
        <f>E4</f>
        <v>0</v>
      </c>
      <c r="F149" s="7">
        <f t="shared" ref="F149:Q149" si="12">F4</f>
        <v>0</v>
      </c>
      <c r="G149" s="7">
        <f t="shared" si="12"/>
        <v>0</v>
      </c>
      <c r="H149" s="7">
        <f t="shared" si="12"/>
        <v>0</v>
      </c>
      <c r="I149" s="7">
        <f t="shared" si="12"/>
        <v>0</v>
      </c>
      <c r="J149" s="7">
        <f t="shared" si="12"/>
        <v>0</v>
      </c>
      <c r="K149" s="7">
        <f t="shared" si="12"/>
        <v>0</v>
      </c>
      <c r="L149" s="7">
        <f t="shared" si="12"/>
        <v>0</v>
      </c>
      <c r="M149" s="7">
        <f t="shared" si="12"/>
        <v>0</v>
      </c>
      <c r="N149" s="7">
        <f t="shared" si="12"/>
        <v>0</v>
      </c>
      <c r="O149" s="7">
        <f t="shared" si="12"/>
        <v>0</v>
      </c>
      <c r="P149" s="7">
        <f t="shared" si="12"/>
        <v>0</v>
      </c>
      <c r="Q149" s="7">
        <f t="shared" si="12"/>
        <v>0</v>
      </c>
    </row>
    <row r="150" spans="1:17">
      <c r="A150" s="21" t="s">
        <v>166</v>
      </c>
      <c r="B150" s="22"/>
      <c r="C150" s="19" t="s">
        <v>159</v>
      </c>
      <c r="D150" s="20"/>
      <c r="E150" s="39" t="e">
        <f>(E135/(E135+E136+E137))*100</f>
        <v>#DIV/0!</v>
      </c>
      <c r="F150" s="39" t="e">
        <f t="shared" ref="F150:Q150" si="13">(F135/(F135+F136+F137))*100</f>
        <v>#DIV/0!</v>
      </c>
      <c r="G150" s="39" t="e">
        <f t="shared" si="13"/>
        <v>#DIV/0!</v>
      </c>
      <c r="H150" s="39" t="e">
        <f t="shared" si="13"/>
        <v>#DIV/0!</v>
      </c>
      <c r="I150" s="39" t="e">
        <f t="shared" si="13"/>
        <v>#DIV/0!</v>
      </c>
      <c r="J150" s="39" t="e">
        <f t="shared" si="13"/>
        <v>#DIV/0!</v>
      </c>
      <c r="K150" s="39" t="e">
        <f t="shared" si="13"/>
        <v>#DIV/0!</v>
      </c>
      <c r="L150" s="39" t="e">
        <f t="shared" si="13"/>
        <v>#DIV/0!</v>
      </c>
      <c r="M150" s="39" t="e">
        <f t="shared" si="13"/>
        <v>#DIV/0!</v>
      </c>
      <c r="N150" s="39" t="e">
        <f t="shared" si="13"/>
        <v>#DIV/0!</v>
      </c>
      <c r="O150" s="39" t="e">
        <f t="shared" si="13"/>
        <v>#DIV/0!</v>
      </c>
      <c r="P150" s="39" t="e">
        <f t="shared" si="13"/>
        <v>#DIV/0!</v>
      </c>
      <c r="Q150" s="39" t="e">
        <f t="shared" si="13"/>
        <v>#DIV/0!</v>
      </c>
    </row>
    <row r="151" spans="1:17">
      <c r="A151" s="23"/>
      <c r="B151" s="13"/>
      <c r="C151" s="19" t="s">
        <v>160</v>
      </c>
      <c r="D151" s="20"/>
      <c r="E151" s="39" t="e">
        <f>((E136/(E135+E136+E137))*100)</f>
        <v>#DIV/0!</v>
      </c>
      <c r="F151" s="39" t="e">
        <f t="shared" ref="F151:Q151" si="14">((F136/(F135+F136+F137))*100)</f>
        <v>#DIV/0!</v>
      </c>
      <c r="G151" s="39" t="e">
        <f t="shared" si="14"/>
        <v>#DIV/0!</v>
      </c>
      <c r="H151" s="39" t="e">
        <f t="shared" si="14"/>
        <v>#DIV/0!</v>
      </c>
      <c r="I151" s="39" t="e">
        <f t="shared" si="14"/>
        <v>#DIV/0!</v>
      </c>
      <c r="J151" s="39" t="e">
        <f t="shared" si="14"/>
        <v>#DIV/0!</v>
      </c>
      <c r="K151" s="39" t="e">
        <f t="shared" si="14"/>
        <v>#DIV/0!</v>
      </c>
      <c r="L151" s="39" t="e">
        <f t="shared" si="14"/>
        <v>#DIV/0!</v>
      </c>
      <c r="M151" s="39" t="e">
        <f t="shared" si="14"/>
        <v>#DIV/0!</v>
      </c>
      <c r="N151" s="39" t="e">
        <f t="shared" si="14"/>
        <v>#DIV/0!</v>
      </c>
      <c r="O151" s="39" t="e">
        <f t="shared" si="14"/>
        <v>#DIV/0!</v>
      </c>
      <c r="P151" s="39" t="e">
        <f t="shared" si="14"/>
        <v>#DIV/0!</v>
      </c>
      <c r="Q151" s="39" t="e">
        <f t="shared" si="14"/>
        <v>#DIV/0!</v>
      </c>
    </row>
    <row r="152" spans="1:17">
      <c r="A152" s="24"/>
      <c r="B152" s="25"/>
      <c r="C152" s="19" t="s">
        <v>161</v>
      </c>
      <c r="D152" s="20"/>
      <c r="E152" s="39" t="e">
        <f>(E137/(E137+E136+E135))*100</f>
        <v>#DIV/0!</v>
      </c>
      <c r="F152" s="39" t="e">
        <f t="shared" ref="F152:Q152" si="15">(F137/(F137+F136+F135))*100</f>
        <v>#DIV/0!</v>
      </c>
      <c r="G152" s="39" t="e">
        <f t="shared" si="15"/>
        <v>#DIV/0!</v>
      </c>
      <c r="H152" s="39" t="e">
        <f t="shared" si="15"/>
        <v>#DIV/0!</v>
      </c>
      <c r="I152" s="39" t="e">
        <f t="shared" si="15"/>
        <v>#DIV/0!</v>
      </c>
      <c r="J152" s="39" t="e">
        <f t="shared" si="15"/>
        <v>#DIV/0!</v>
      </c>
      <c r="K152" s="39" t="e">
        <f t="shared" si="15"/>
        <v>#DIV/0!</v>
      </c>
      <c r="L152" s="39" t="e">
        <f t="shared" si="15"/>
        <v>#DIV/0!</v>
      </c>
      <c r="M152" s="39" t="e">
        <f t="shared" si="15"/>
        <v>#DIV/0!</v>
      </c>
      <c r="N152" s="39" t="e">
        <f t="shared" si="15"/>
        <v>#DIV/0!</v>
      </c>
      <c r="O152" s="39" t="e">
        <f t="shared" si="15"/>
        <v>#DIV/0!</v>
      </c>
      <c r="P152" s="39" t="e">
        <f t="shared" si="15"/>
        <v>#DIV/0!</v>
      </c>
      <c r="Q152" s="39" t="e">
        <f t="shared" si="15"/>
        <v>#DIV/0!</v>
      </c>
    </row>
    <row r="153" spans="1:17">
      <c r="A153" s="16"/>
      <c r="B153" s="16"/>
      <c r="C153" s="16"/>
      <c r="D153" s="16"/>
    </row>
    <row r="154" spans="1:17" ht="25.5">
      <c r="A154" s="2"/>
      <c r="B154" s="2"/>
      <c r="C154" s="2"/>
      <c r="D154" s="2"/>
      <c r="E154" s="7">
        <f>E4</f>
        <v>0</v>
      </c>
      <c r="F154" s="7">
        <f t="shared" ref="F154:Q154" si="16">F4</f>
        <v>0</v>
      </c>
      <c r="G154" s="7">
        <f t="shared" si="16"/>
        <v>0</v>
      </c>
      <c r="H154" s="7">
        <f t="shared" si="16"/>
        <v>0</v>
      </c>
      <c r="I154" s="7">
        <f t="shared" si="16"/>
        <v>0</v>
      </c>
      <c r="J154" s="7">
        <f t="shared" si="16"/>
        <v>0</v>
      </c>
      <c r="K154" s="7">
        <f t="shared" si="16"/>
        <v>0</v>
      </c>
      <c r="L154" s="7">
        <f t="shared" si="16"/>
        <v>0</v>
      </c>
      <c r="M154" s="7">
        <f t="shared" si="16"/>
        <v>0</v>
      </c>
      <c r="N154" s="7">
        <f t="shared" si="16"/>
        <v>0</v>
      </c>
      <c r="O154" s="7">
        <f t="shared" si="16"/>
        <v>0</v>
      </c>
      <c r="P154" s="7">
        <f t="shared" si="16"/>
        <v>0</v>
      </c>
      <c r="Q154" s="7">
        <f t="shared" si="16"/>
        <v>0</v>
      </c>
    </row>
    <row r="155" spans="1:17">
      <c r="A155" s="21" t="s">
        <v>163</v>
      </c>
      <c r="B155" s="22"/>
      <c r="C155" s="19" t="s">
        <v>159</v>
      </c>
      <c r="D155" s="35"/>
      <c r="E155" s="39" t="e">
        <f>(E140/(E140+E141+E142))*100</f>
        <v>#DIV/0!</v>
      </c>
      <c r="F155" s="39" t="e">
        <f t="shared" ref="F155:Q155" si="17">(F140/(F140+F141+F142))*100</f>
        <v>#DIV/0!</v>
      </c>
      <c r="G155" s="39" t="e">
        <f t="shared" si="17"/>
        <v>#DIV/0!</v>
      </c>
      <c r="H155" s="39" t="e">
        <f t="shared" si="17"/>
        <v>#DIV/0!</v>
      </c>
      <c r="I155" s="39" t="e">
        <f t="shared" si="17"/>
        <v>#DIV/0!</v>
      </c>
      <c r="J155" s="39" t="e">
        <f t="shared" si="17"/>
        <v>#DIV/0!</v>
      </c>
      <c r="K155" s="39" t="e">
        <f t="shared" si="17"/>
        <v>#DIV/0!</v>
      </c>
      <c r="L155" s="39" t="e">
        <f t="shared" si="17"/>
        <v>#DIV/0!</v>
      </c>
      <c r="M155" s="39" t="e">
        <f t="shared" si="17"/>
        <v>#DIV/0!</v>
      </c>
      <c r="N155" s="39" t="e">
        <f t="shared" si="17"/>
        <v>#DIV/0!</v>
      </c>
      <c r="O155" s="39" t="e">
        <f t="shared" si="17"/>
        <v>#DIV/0!</v>
      </c>
      <c r="P155" s="39" t="e">
        <f t="shared" si="17"/>
        <v>#DIV/0!</v>
      </c>
      <c r="Q155" s="39" t="e">
        <f t="shared" si="17"/>
        <v>#DIV/0!</v>
      </c>
    </row>
    <row r="156" spans="1:17">
      <c r="A156" s="23"/>
      <c r="B156" s="13"/>
      <c r="C156" s="19" t="s">
        <v>160</v>
      </c>
      <c r="D156" s="35"/>
      <c r="E156" s="39" t="e">
        <f>(E141/(E140+E141+E142))*100</f>
        <v>#DIV/0!</v>
      </c>
      <c r="F156" s="39" t="e">
        <f t="shared" ref="F156:Q156" si="18">(F141/(F140+F141+F142))*100</f>
        <v>#DIV/0!</v>
      </c>
      <c r="G156" s="39" t="e">
        <f t="shared" si="18"/>
        <v>#DIV/0!</v>
      </c>
      <c r="H156" s="39" t="e">
        <f t="shared" si="18"/>
        <v>#DIV/0!</v>
      </c>
      <c r="I156" s="39" t="e">
        <f t="shared" si="18"/>
        <v>#DIV/0!</v>
      </c>
      <c r="J156" s="39" t="e">
        <f t="shared" si="18"/>
        <v>#DIV/0!</v>
      </c>
      <c r="K156" s="39" t="e">
        <f t="shared" si="18"/>
        <v>#DIV/0!</v>
      </c>
      <c r="L156" s="39" t="e">
        <f t="shared" si="18"/>
        <v>#DIV/0!</v>
      </c>
      <c r="M156" s="39" t="e">
        <f t="shared" si="18"/>
        <v>#DIV/0!</v>
      </c>
      <c r="N156" s="39" t="e">
        <f t="shared" si="18"/>
        <v>#DIV/0!</v>
      </c>
      <c r="O156" s="39" t="e">
        <f t="shared" si="18"/>
        <v>#DIV/0!</v>
      </c>
      <c r="P156" s="39" t="e">
        <f t="shared" si="18"/>
        <v>#DIV/0!</v>
      </c>
      <c r="Q156" s="39" t="e">
        <f t="shared" si="18"/>
        <v>#DIV/0!</v>
      </c>
    </row>
    <row r="157" spans="1:17">
      <c r="A157" s="24"/>
      <c r="B157" s="25"/>
      <c r="C157" s="19" t="s">
        <v>161</v>
      </c>
      <c r="D157" s="35"/>
      <c r="E157" s="39" t="e">
        <f>(E142/(E140+E141+E142))*100</f>
        <v>#DIV/0!</v>
      </c>
      <c r="F157" s="39" t="e">
        <f t="shared" ref="F157:Q157" si="19">(F142/(F140+F141+F142))*100</f>
        <v>#DIV/0!</v>
      </c>
      <c r="G157" s="39" t="e">
        <f t="shared" si="19"/>
        <v>#DIV/0!</v>
      </c>
      <c r="H157" s="39" t="e">
        <f t="shared" si="19"/>
        <v>#DIV/0!</v>
      </c>
      <c r="I157" s="39" t="e">
        <f t="shared" si="19"/>
        <v>#DIV/0!</v>
      </c>
      <c r="J157" s="39" t="e">
        <f t="shared" si="19"/>
        <v>#DIV/0!</v>
      </c>
      <c r="K157" s="39" t="e">
        <f t="shared" si="19"/>
        <v>#DIV/0!</v>
      </c>
      <c r="L157" s="39" t="e">
        <f t="shared" si="19"/>
        <v>#DIV/0!</v>
      </c>
      <c r="M157" s="39" t="e">
        <f t="shared" si="19"/>
        <v>#DIV/0!</v>
      </c>
      <c r="N157" s="39" t="e">
        <f t="shared" si="19"/>
        <v>#DIV/0!</v>
      </c>
      <c r="O157" s="39" t="e">
        <f t="shared" si="19"/>
        <v>#DIV/0!</v>
      </c>
      <c r="P157" s="39" t="e">
        <f t="shared" si="19"/>
        <v>#DIV/0!</v>
      </c>
      <c r="Q157" s="39" t="e">
        <f t="shared" si="19"/>
        <v>#DIV/0!</v>
      </c>
    </row>
    <row r="158" spans="1:17">
      <c r="A158" s="16"/>
      <c r="B158" s="16"/>
      <c r="C158" s="16"/>
      <c r="D158" s="1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</row>
    <row r="159" spans="1:17" ht="25.5">
      <c r="A159" s="37"/>
      <c r="B159" s="37"/>
      <c r="C159" s="37"/>
      <c r="D159" s="37"/>
      <c r="E159" s="7">
        <f>E4</f>
        <v>0</v>
      </c>
      <c r="F159" s="7">
        <f t="shared" ref="F159:Q159" si="20">F4</f>
        <v>0</v>
      </c>
      <c r="G159" s="7">
        <f t="shared" si="20"/>
        <v>0</v>
      </c>
      <c r="H159" s="7">
        <f t="shared" si="20"/>
        <v>0</v>
      </c>
      <c r="I159" s="7">
        <f t="shared" si="20"/>
        <v>0</v>
      </c>
      <c r="J159" s="7">
        <f t="shared" si="20"/>
        <v>0</v>
      </c>
      <c r="K159" s="7">
        <f t="shared" si="20"/>
        <v>0</v>
      </c>
      <c r="L159" s="7">
        <f t="shared" si="20"/>
        <v>0</v>
      </c>
      <c r="M159" s="7">
        <f t="shared" si="20"/>
        <v>0</v>
      </c>
      <c r="N159" s="7">
        <f t="shared" si="20"/>
        <v>0</v>
      </c>
      <c r="O159" s="7">
        <f t="shared" si="20"/>
        <v>0</v>
      </c>
      <c r="P159" s="7">
        <f t="shared" si="20"/>
        <v>0</v>
      </c>
      <c r="Q159" s="7">
        <f t="shared" si="20"/>
        <v>0</v>
      </c>
    </row>
    <row r="160" spans="1:17">
      <c r="A160" s="21" t="s">
        <v>164</v>
      </c>
      <c r="B160" s="22"/>
      <c r="C160" s="19" t="s">
        <v>159</v>
      </c>
      <c r="D160" s="20"/>
      <c r="E160" s="41" t="e">
        <f>(E145/(E145+E146+E147))*100</f>
        <v>#DIV/0!</v>
      </c>
      <c r="F160" s="41" t="e">
        <f t="shared" ref="F160:Q160" si="21">(F145/(F145+F146+F147))*100</f>
        <v>#DIV/0!</v>
      </c>
      <c r="G160" s="41" t="e">
        <f t="shared" si="21"/>
        <v>#DIV/0!</v>
      </c>
      <c r="H160" s="41" t="e">
        <f t="shared" si="21"/>
        <v>#DIV/0!</v>
      </c>
      <c r="I160" s="41" t="e">
        <f t="shared" si="21"/>
        <v>#DIV/0!</v>
      </c>
      <c r="J160" s="41" t="e">
        <f t="shared" si="21"/>
        <v>#DIV/0!</v>
      </c>
      <c r="K160" s="41" t="e">
        <f t="shared" si="21"/>
        <v>#DIV/0!</v>
      </c>
      <c r="L160" s="41" t="e">
        <f t="shared" si="21"/>
        <v>#DIV/0!</v>
      </c>
      <c r="M160" s="41" t="e">
        <f t="shared" si="21"/>
        <v>#DIV/0!</v>
      </c>
      <c r="N160" s="41" t="e">
        <f t="shared" si="21"/>
        <v>#DIV/0!</v>
      </c>
      <c r="O160" s="41" t="e">
        <f t="shared" si="21"/>
        <v>#DIV/0!</v>
      </c>
      <c r="P160" s="41" t="e">
        <f t="shared" si="21"/>
        <v>#DIV/0!</v>
      </c>
      <c r="Q160" s="41" t="e">
        <f t="shared" si="21"/>
        <v>#DIV/0!</v>
      </c>
    </row>
    <row r="161" spans="1:17">
      <c r="A161" s="23"/>
      <c r="B161" s="13"/>
      <c r="C161" s="19" t="s">
        <v>160</v>
      </c>
      <c r="D161" s="20"/>
      <c r="E161" s="39" t="e">
        <f>(E146/(E145+E146+E147))*100</f>
        <v>#DIV/0!</v>
      </c>
      <c r="F161" s="39" t="e">
        <f t="shared" ref="F161:Q161" si="22">(F146/(F145+F146+F147))*100</f>
        <v>#DIV/0!</v>
      </c>
      <c r="G161" s="39" t="e">
        <f t="shared" si="22"/>
        <v>#DIV/0!</v>
      </c>
      <c r="H161" s="39" t="e">
        <f t="shared" si="22"/>
        <v>#DIV/0!</v>
      </c>
      <c r="I161" s="39" t="e">
        <f t="shared" si="22"/>
        <v>#DIV/0!</v>
      </c>
      <c r="J161" s="39" t="e">
        <f t="shared" si="22"/>
        <v>#DIV/0!</v>
      </c>
      <c r="K161" s="39" t="e">
        <f t="shared" si="22"/>
        <v>#DIV/0!</v>
      </c>
      <c r="L161" s="39" t="e">
        <f t="shared" si="22"/>
        <v>#DIV/0!</v>
      </c>
      <c r="M161" s="39" t="e">
        <f t="shared" si="22"/>
        <v>#DIV/0!</v>
      </c>
      <c r="N161" s="39" t="e">
        <f t="shared" si="22"/>
        <v>#DIV/0!</v>
      </c>
      <c r="O161" s="39" t="e">
        <f t="shared" si="22"/>
        <v>#DIV/0!</v>
      </c>
      <c r="P161" s="39" t="e">
        <f t="shared" si="22"/>
        <v>#DIV/0!</v>
      </c>
      <c r="Q161" s="39" t="e">
        <f t="shared" si="22"/>
        <v>#DIV/0!</v>
      </c>
    </row>
    <row r="162" spans="1:17">
      <c r="A162" s="24"/>
      <c r="B162" s="25"/>
      <c r="C162" s="19" t="s">
        <v>161</v>
      </c>
      <c r="D162" s="20"/>
      <c r="E162" s="39" t="e">
        <f>(E147/(E145+E146+E147))*100</f>
        <v>#DIV/0!</v>
      </c>
      <c r="F162" s="39" t="e">
        <f t="shared" ref="F162:Q162" si="23">(F147/(F145+F146+F147))*100</f>
        <v>#DIV/0!</v>
      </c>
      <c r="G162" s="39" t="e">
        <f t="shared" si="23"/>
        <v>#DIV/0!</v>
      </c>
      <c r="H162" s="39" t="e">
        <f t="shared" si="23"/>
        <v>#DIV/0!</v>
      </c>
      <c r="I162" s="39" t="e">
        <f t="shared" si="23"/>
        <v>#DIV/0!</v>
      </c>
      <c r="J162" s="39" t="e">
        <f t="shared" si="23"/>
        <v>#DIV/0!</v>
      </c>
      <c r="K162" s="39" t="e">
        <f t="shared" si="23"/>
        <v>#DIV/0!</v>
      </c>
      <c r="L162" s="39" t="e">
        <f t="shared" si="23"/>
        <v>#DIV/0!</v>
      </c>
      <c r="M162" s="39" t="e">
        <f t="shared" si="23"/>
        <v>#DIV/0!</v>
      </c>
      <c r="N162" s="39" t="e">
        <f t="shared" si="23"/>
        <v>#DIV/0!</v>
      </c>
      <c r="O162" s="39" t="e">
        <f t="shared" si="23"/>
        <v>#DIV/0!</v>
      </c>
      <c r="P162" s="39" t="e">
        <f t="shared" si="23"/>
        <v>#DIV/0!</v>
      </c>
      <c r="Q162" s="39" t="e">
        <f t="shared" si="23"/>
        <v>#DIV/0!</v>
      </c>
    </row>
  </sheetData>
  <mergeCells count="33">
    <mergeCell ref="A160:B162"/>
    <mergeCell ref="C160:D160"/>
    <mergeCell ref="C161:D161"/>
    <mergeCell ref="C162:D162"/>
    <mergeCell ref="A1:Q1"/>
    <mergeCell ref="A150:B152"/>
    <mergeCell ref="C150:D150"/>
    <mergeCell ref="C151:D151"/>
    <mergeCell ref="C152:D152"/>
    <mergeCell ref="A155:B157"/>
    <mergeCell ref="C155:D155"/>
    <mergeCell ref="C156:D156"/>
    <mergeCell ref="C157:D157"/>
    <mergeCell ref="C142:D142"/>
    <mergeCell ref="C145:D145"/>
    <mergeCell ref="C146:D146"/>
    <mergeCell ref="C147:D147"/>
    <mergeCell ref="A140:B142"/>
    <mergeCell ref="A145:B147"/>
    <mergeCell ref="C135:D135"/>
    <mergeCell ref="C136:D136"/>
    <mergeCell ref="C137:D137"/>
    <mergeCell ref="A135:B137"/>
    <mergeCell ref="C140:D140"/>
    <mergeCell ref="C141:D141"/>
    <mergeCell ref="E3:G3"/>
    <mergeCell ref="M3:O3"/>
    <mergeCell ref="J3:K3"/>
    <mergeCell ref="T3:AA3"/>
    <mergeCell ref="A3:A4"/>
    <mergeCell ref="B3:B4"/>
    <mergeCell ref="C3:C4"/>
    <mergeCell ref="D3:D4"/>
  </mergeCells>
  <conditionalFormatting sqref="E5:Q132">
    <cfRule type="containsText" dxfId="26" priority="1" operator="containsText" text="0">
      <formula>NOT(ISERROR(SEARCH("0",E5)))</formula>
    </cfRule>
    <cfRule type="cellIs" dxfId="25" priority="2" operator="equal">
      <formula>2</formula>
    </cfRule>
    <cfRule type="cellIs" dxfId="24" priority="3" operator="equal">
      <formula>1</formula>
    </cfRule>
  </conditionalFormatting>
  <dataValidations count="8">
    <dataValidation type="list" allowBlank="1" showInputMessage="1" showErrorMessage="1" sqref="E4:G4">
      <formula1>$T$5:$T$11</formula1>
    </dataValidation>
    <dataValidation type="list" allowBlank="1" showInputMessage="1" showErrorMessage="1" sqref="H4">
      <formula1>$U$5:$U$6</formula1>
    </dataValidation>
    <dataValidation type="list" allowBlank="1" showInputMessage="1" showErrorMessage="1" sqref="I4">
      <formula1>$V$5:$V$8</formula1>
    </dataValidation>
    <dataValidation type="list" allowBlank="1" showInputMessage="1" showErrorMessage="1" sqref="J4:K4">
      <formula1>$W$5:$W$8</formula1>
    </dataValidation>
    <dataValidation type="list" allowBlank="1" showInputMessage="1" showErrorMessage="1" sqref="L4">
      <formula1>$X$5:$X$6</formula1>
    </dataValidation>
    <dataValidation type="list" allowBlank="1" showInputMessage="1" showErrorMessage="1" sqref="M4:O4">
      <formula1>$Y$5:$Y$10</formula1>
    </dataValidation>
    <dataValidation type="list" allowBlank="1" showInputMessage="1" showErrorMessage="1" sqref="P4">
      <formula1>$Z$5:$Z$6</formula1>
    </dataValidation>
    <dataValidation type="list" allowBlank="1" showInputMessage="1" showErrorMessage="1" sqref="Q4">
      <formula1>$AA$5:$AA$7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Explications</vt:lpstr>
      <vt:lpstr>6ème 2013-14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Administrateur</cp:lastModifiedBy>
  <dcterms:created xsi:type="dcterms:W3CDTF">2014-07-07T12:13:13Z</dcterms:created>
  <dcterms:modified xsi:type="dcterms:W3CDTF">2014-07-07T16:01:52Z</dcterms:modified>
</cp:coreProperties>
</file>